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ammanfattning" sheetId="1" state="visible" r:id="rId3"/>
    <sheet name="Kampanjdetaljer" sheetId="2" state="visible" r:id="rId4"/>
    <sheet name="Månadsdata" sheetId="3" state="visible" r:id="rId5"/>
    <sheet name="Målgruppsanalys" sheetId="4" state="visible" r:id="rId6"/>
    <sheet name="Annonsformat &amp; Kreativ" sheetId="5" state="visible" r:id="rId7"/>
    <sheet name="Insikter &amp; Rekommendationer" sheetId="6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<sst xmlns="http://schemas.openxmlformats.org/spreadsheetml/2006/main" count="358" uniqueCount="262">
  <si>
    <t xml:space="preserve">META ADS KAMPANJRAPPORT 2025 — ÅRSSAMMANFATTNING</t>
  </si>
  <si>
    <t xml:space="preserve">Inredningsbutik — Facebook &amp; Instagram Ads | Rapportperiod: 1 januari – 31 december 2025</t>
  </si>
  <si>
    <t xml:space="preserve">NYCKELTAL HELÅRET 2025</t>
  </si>
  <si>
    <t xml:space="preserve">Total annonsbudget</t>
  </si>
  <si>
    <t xml:space="preserve">Totala intäkter</t>
  </si>
  <si>
    <t xml:space="preserve">Total ROAS</t>
  </si>
  <si>
    <t xml:space="preserve">Totala visningar (Impressions)</t>
  </si>
  <si>
    <t xml:space="preserve">Totala klick</t>
  </si>
  <si>
    <t xml:space="preserve">Snitt CTR</t>
  </si>
  <si>
    <t xml:space="preserve">Snitt CPC</t>
  </si>
  <si>
    <t xml:space="preserve">Totala köp (Purchases)</t>
  </si>
  <si>
    <t xml:space="preserve">Snitt CPP (Cost per Purchase)</t>
  </si>
  <si>
    <t xml:space="preserve">Snitt konverteringsgrad</t>
  </si>
  <si>
    <t xml:space="preserve">Totalt räckvidd (Reach)</t>
  </si>
  <si>
    <t xml:space="preserve">Frekvens (snitt)</t>
  </si>
  <si>
    <t xml:space="preserve">KVARTALSÖVERSIKT</t>
  </si>
  <si>
    <t xml:space="preserve">Kvartal</t>
  </si>
  <si>
    <t xml:space="preserve">Annonsbudget</t>
  </si>
  <si>
    <t xml:space="preserve">Intäkter</t>
  </si>
  <si>
    <t xml:space="preserve">ROAS</t>
  </si>
  <si>
    <t xml:space="preserve">Impressions</t>
  </si>
  <si>
    <t xml:space="preserve">Klick</t>
  </si>
  <si>
    <t xml:space="preserve">CTR</t>
  </si>
  <si>
    <t xml:space="preserve">Köp</t>
  </si>
  <si>
    <t xml:space="preserve">Q1 Jan–Mar</t>
  </si>
  <si>
    <t xml:space="preserve">Q2 Apr–Jun</t>
  </si>
  <si>
    <t xml:space="preserve">Q3 Jul–Sep</t>
  </si>
  <si>
    <t xml:space="preserve">Q4 Okt–Dec</t>
  </si>
  <si>
    <t xml:space="preserve">TOTALT 2025</t>
  </si>
  <si>
    <t xml:space="preserve">META ADS — DETALJERAD KAMPANJRAPPORT PER KAMPANJ 2025</t>
  </si>
  <si>
    <t xml:space="preserve">Kampanjnamn</t>
  </si>
  <si>
    <t xml:space="preserve">Period</t>
  </si>
  <si>
    <t xml:space="preserve">Kampanjtyp</t>
  </si>
  <si>
    <t xml:space="preserve">Målgrupp</t>
  </si>
  <si>
    <t xml:space="preserve">Meta-budget (SEK)</t>
  </si>
  <si>
    <t xml:space="preserve">Räckvidd (Reach)</t>
  </si>
  <si>
    <t xml:space="preserve">Frekvens</t>
  </si>
  <si>
    <t xml:space="preserve">Klick (Link)</t>
  </si>
  <si>
    <t xml:space="preserve">CPC (SEK)</t>
  </si>
  <si>
    <t xml:space="preserve">Landningssidevisn.</t>
  </si>
  <si>
    <t xml:space="preserve">Köp (Purchases)</t>
  </si>
  <si>
    <t xml:space="preserve">Köpvärde (SEK)</t>
  </si>
  <si>
    <t xml:space="preserve">CPP (SEK)</t>
  </si>
  <si>
    <t xml:space="preserve">Add to Cart</t>
  </si>
  <si>
    <t xml:space="preserve">Konv.grad</t>
  </si>
  <si>
    <t xml:space="preserve">Q1: JANUARI–MARS</t>
  </si>
  <si>
    <t xml:space="preserve">Nyårsrea / Januarirea</t>
  </si>
  <si>
    <t xml:space="preserve">2 jan – 26 jan</t>
  </si>
  <si>
    <t xml:space="preserve">Conversion — Rea</t>
  </si>
  <si>
    <t xml:space="preserve">Breda 25-55, Retargeting befintliga kunder</t>
  </si>
  <si>
    <t xml:space="preserve">Nystart i hemmet</t>
  </si>
  <si>
    <t xml:space="preserve">27 jan – 16 feb</t>
  </si>
  <si>
    <t xml:space="preserve">Conversion + Engagement</t>
  </si>
  <si>
    <t xml:space="preserve">Kvinnor 25-45, Intresse: inredning &amp; organisation</t>
  </si>
  <si>
    <t xml:space="preserve">Alla hjärtans dag</t>
  </si>
  <si>
    <t xml:space="preserve">1 feb – 14 feb</t>
  </si>
  <si>
    <t xml:space="preserve">Conversion — Present</t>
  </si>
  <si>
    <t xml:space="preserve">Alla 22-50, Intresse: presenter &amp; relationer</t>
  </si>
  <si>
    <t xml:space="preserve">Vårkollektionslansering</t>
  </si>
  <si>
    <t xml:space="preserve">24 feb – 16 mar</t>
  </si>
  <si>
    <t xml:space="preserve">Awareness + Conversion</t>
  </si>
  <si>
    <t xml:space="preserve">Breda 25-55, Lookalike toppkunder</t>
  </si>
  <si>
    <t xml:space="preserve">Påsk &amp; Vårmarknad</t>
  </si>
  <si>
    <t xml:space="preserve">10 mar – 20 apr</t>
  </si>
  <si>
    <t xml:space="preserve">Conversion — Säsong</t>
  </si>
  <si>
    <t xml:space="preserve">Familjer 28-50, Intresse: påsk &amp; dukning</t>
  </si>
  <si>
    <t xml:space="preserve">Q2: APRIL–JUNI</t>
  </si>
  <si>
    <t xml:space="preserve">Vårens stora kampanj</t>
  </si>
  <si>
    <t xml:space="preserve">21 apr – 11 maj</t>
  </si>
  <si>
    <t xml:space="preserve">Conversion — Flerköp</t>
  </si>
  <si>
    <t xml:space="preserve">Breda 25-55, Retargeting webbbesökare</t>
  </si>
  <si>
    <t xml:space="preserve">Mors dag-kampanj</t>
  </si>
  <si>
    <t xml:space="preserve">12 maj – 25 maj</t>
  </si>
  <si>
    <t xml:space="preserve">Alla 20-45, Intresse: presenter &amp; mors dag</t>
  </si>
  <si>
    <t xml:space="preserve">Studentfirande</t>
  </si>
  <si>
    <t xml:space="preserve">26 maj – 15 jun</t>
  </si>
  <si>
    <t xml:space="preserve">Conversion — Party</t>
  </si>
  <si>
    <t xml:space="preserve">18-30, Studenter &amp; föräldrar till studenter</t>
  </si>
  <si>
    <t xml:space="preserve">Sommarkollektionslansering</t>
  </si>
  <si>
    <t xml:space="preserve">2 jun – 22 jun</t>
  </si>
  <si>
    <t xml:space="preserve">Kvinnor 25-50, Lookalike &amp; intresse: sommar, inredning</t>
  </si>
  <si>
    <t xml:space="preserve">Midsommarkampanj</t>
  </si>
  <si>
    <t xml:space="preserve">16 jun – 22 jun</t>
  </si>
  <si>
    <t xml:space="preserve">Breda 25-55, Sverige, Intresse: midsommar &amp; fest</t>
  </si>
  <si>
    <t xml:space="preserve">Q3: JULI–SEPTEMBER</t>
  </si>
  <si>
    <t xml:space="preserve">Sommarrea</t>
  </si>
  <si>
    <t xml:space="preserve">1 jul – 3 aug</t>
  </si>
  <si>
    <t xml:space="preserve">Breda 25-55, Retargeting + Lookalike</t>
  </si>
  <si>
    <t xml:space="preserve">Back to School / Kontorsfokus</t>
  </si>
  <si>
    <t xml:space="preserve">4 aug – 31 aug</t>
  </si>
  <si>
    <t xml:space="preserve">Conversion + Traffic</t>
  </si>
  <si>
    <t xml:space="preserve">18-35, Studenter &amp; hemmakontor-intresse</t>
  </si>
  <si>
    <t xml:space="preserve">Höstkollektionslansering</t>
  </si>
  <si>
    <t xml:space="preserve">1 sep – 21 sep</t>
  </si>
  <si>
    <t xml:space="preserve">Kvinnor 25-50, Lookalike toppkunder</t>
  </si>
  <si>
    <t xml:space="preserve">Hemmamys-veckan</t>
  </si>
  <si>
    <t xml:space="preserve">22 sep – 5 okt</t>
  </si>
  <si>
    <t xml:space="preserve">Engagement + Conversion</t>
  </si>
  <si>
    <t xml:space="preserve">Kvinnor 25-45, Intresse: mysinredning, ljus, textil</t>
  </si>
  <si>
    <t xml:space="preserve">Q4: OKTOBER–DECEMBER</t>
  </si>
  <si>
    <t xml:space="preserve">Halloween &amp; Höstfest</t>
  </si>
  <si>
    <t xml:space="preserve">6 okt – 31 okt</t>
  </si>
  <si>
    <t xml:space="preserve">Familjer 25-45, Intresse: halloween &amp; höstfest</t>
  </si>
  <si>
    <t xml:space="preserve">Singles' Day (11/11)</t>
  </si>
  <si>
    <t xml:space="preserve">8 nov – 12 nov</t>
  </si>
  <si>
    <t xml:space="preserve">Conversion — Flash Sale</t>
  </si>
  <si>
    <t xml:space="preserve">Kvinnor 25-40, Retargeting + E-postlista Lookalike</t>
  </si>
  <si>
    <t xml:space="preserve">Black Friday / Black Week</t>
  </si>
  <si>
    <t xml:space="preserve">21 nov – 30 nov</t>
  </si>
  <si>
    <t xml:space="preserve">Breda 18-60, Retargeting alla + Prospecting</t>
  </si>
  <si>
    <t xml:space="preserve">Julkollektionslansering</t>
  </si>
  <si>
    <t xml:space="preserve">1 nov – 23 nov</t>
  </si>
  <si>
    <t xml:space="preserve">Breda 25-55, Lookalike &amp; intresse: jul, inredning</t>
  </si>
  <si>
    <t xml:space="preserve">Julkampanj — 'Ge glädje i present'</t>
  </si>
  <si>
    <t xml:space="preserve">1 dec – 23 dec</t>
  </si>
  <si>
    <t xml:space="preserve">Conversion — Present &amp; Jul</t>
  </si>
  <si>
    <t xml:space="preserve">Alla 20-60, Retargeting + Prospecting breda</t>
  </si>
  <si>
    <t xml:space="preserve">Mellandagsrea</t>
  </si>
  <si>
    <t xml:space="preserve">27 dec – 31 dec</t>
  </si>
  <si>
    <t xml:space="preserve">Retargeting julkampanjbesökare + befintliga kunder</t>
  </si>
  <si>
    <t xml:space="preserve">META ADS — MÅNADSVIS PRESTANDA 2025</t>
  </si>
  <si>
    <t xml:space="preserve">Månad</t>
  </si>
  <si>
    <t xml:space="preserve">Annonsbudget (SEK)</t>
  </si>
  <si>
    <t xml:space="preserve">Januari</t>
  </si>
  <si>
    <t xml:space="preserve">Februari</t>
  </si>
  <si>
    <t xml:space="preserve">Mars</t>
  </si>
  <si>
    <t xml:space="preserve">April</t>
  </si>
  <si>
    <t xml:space="preserve">Maj</t>
  </si>
  <si>
    <t xml:space="preserve">Juni</t>
  </si>
  <si>
    <t xml:space="preserve">Juli</t>
  </si>
  <si>
    <t xml:space="preserve">Augusti</t>
  </si>
  <si>
    <t xml:space="preserve">September</t>
  </si>
  <si>
    <t xml:space="preserve">Oktober</t>
  </si>
  <si>
    <t xml:space="preserve">November</t>
  </si>
  <si>
    <t xml:space="preserve">December</t>
  </si>
  <si>
    <t xml:space="preserve">TOTALT</t>
  </si>
  <si>
    <t xml:space="preserve">META ADS — PRESTANDA PER MÅLGRUPP &amp; PLACERING 2025</t>
  </si>
  <si>
    <t xml:space="preserve">PRESTANDA PER ÅLDERSGRUPP</t>
  </si>
  <si>
    <t xml:space="preserve">Åldersgrupp</t>
  </si>
  <si>
    <t xml:space="preserve">Andel av budget</t>
  </si>
  <si>
    <t xml:space="preserve">18–24</t>
  </si>
  <si>
    <t xml:space="preserve">25–34</t>
  </si>
  <si>
    <t xml:space="preserve">35–44</t>
  </si>
  <si>
    <t xml:space="preserve">45–54</t>
  </si>
  <si>
    <t xml:space="preserve">55–65</t>
  </si>
  <si>
    <t xml:space="preserve">PRESTANDA PER KÖN</t>
  </si>
  <si>
    <t xml:space="preserve">Kön</t>
  </si>
  <si>
    <t xml:space="preserve">Kvinnor</t>
  </si>
  <si>
    <t xml:space="preserve">Män</t>
  </si>
  <si>
    <t xml:space="preserve">Ospecificerat</t>
  </si>
  <si>
    <t xml:space="preserve">PRESTANDA PER PLACERING</t>
  </si>
  <si>
    <t xml:space="preserve">Placering</t>
  </si>
  <si>
    <t xml:space="preserve">Instagram Feed</t>
  </si>
  <si>
    <t xml:space="preserve">Instagram Stories</t>
  </si>
  <si>
    <t xml:space="preserve">Instagram Reels</t>
  </si>
  <si>
    <t xml:space="preserve">Facebook Feed</t>
  </si>
  <si>
    <t xml:space="preserve">Facebook Marketplace</t>
  </si>
  <si>
    <t xml:space="preserve">Facebook Stories</t>
  </si>
  <si>
    <t xml:space="preserve">Audience Network</t>
  </si>
  <si>
    <t xml:space="preserve">Messenger</t>
  </si>
  <si>
    <t xml:space="preserve">META ADS — PRESTANDA PER ANNONSFORMAT &amp; KREATIVT MATERIAL 2025</t>
  </si>
  <si>
    <t xml:space="preserve">PRESTANDA PER ANNONSFORMAT</t>
  </si>
  <si>
    <t xml:space="preserve">Annonsformat</t>
  </si>
  <si>
    <t xml:space="preserve">Engagemangsgrad</t>
  </si>
  <si>
    <t xml:space="preserve">Videovisn. (3s+)</t>
  </si>
  <si>
    <t xml:space="preserve">Statisk bild (Single Image)</t>
  </si>
  <si>
    <t xml:space="preserve">–</t>
  </si>
  <si>
    <t xml:space="preserve">Karusell (Carousel)</t>
  </si>
  <si>
    <t xml:space="preserve">Video (15–30s)</t>
  </si>
  <si>
    <t xml:space="preserve">Reels-annons</t>
  </si>
  <si>
    <t xml:space="preserve">Collection Ad</t>
  </si>
  <si>
    <t xml:space="preserve">Dynamic Product Ad (DPA)</t>
  </si>
  <si>
    <t xml:space="preserve">TOPP 10 KREATIVA ANNONSER (EFTER ROAS)</t>
  </si>
  <si>
    <t xml:space="preserve">Annonsnamn</t>
  </si>
  <si>
    <t xml:space="preserve">Format</t>
  </si>
  <si>
    <t xml:space="preserve">Kampanj</t>
  </si>
  <si>
    <t xml:space="preserve">Bedömning</t>
  </si>
  <si>
    <t xml:space="preserve">BF_Karusell_TopPicks_v2</t>
  </si>
  <si>
    <t xml:space="preserve">Karusell</t>
  </si>
  <si>
    <t xml:space="preserve">Black Friday</t>
  </si>
  <si>
    <t xml:space="preserve">★★★★★</t>
  </si>
  <si>
    <t xml:space="preserve">Jul_Video_Presentguide_Under100</t>
  </si>
  <si>
    <t xml:space="preserve">Video 20s</t>
  </si>
  <si>
    <t xml:space="preserve">Julkampanj</t>
  </si>
  <si>
    <t xml:space="preserve">11.11_DPA_Retarget_BestSellers</t>
  </si>
  <si>
    <t xml:space="preserve">DPA</t>
  </si>
  <si>
    <t xml:space="preserve">Singles' Day</t>
  </si>
  <si>
    <t xml:space="preserve">BF_Reels_30pctAvAllt</t>
  </si>
  <si>
    <t xml:space="preserve">Reels</t>
  </si>
  <si>
    <t xml:space="preserve">★★★★☆</t>
  </si>
  <si>
    <t xml:space="preserve">Jul_Karusell_Presentguide_3Priser</t>
  </si>
  <si>
    <t xml:space="preserve">Sommar_Reels_CitronKollektion</t>
  </si>
  <si>
    <t xml:space="preserve">Sommarkollektion</t>
  </si>
  <si>
    <t xml:space="preserve">ValDay_Bild_3for2Presenter</t>
  </si>
  <si>
    <t xml:space="preserve">Statisk bild</t>
  </si>
  <si>
    <t xml:space="preserve">Höst_Video_MysFilt_Lifestyle</t>
  </si>
  <si>
    <t xml:space="preserve">Video 15s</t>
  </si>
  <si>
    <t xml:space="preserve">★★★☆☆</t>
  </si>
  <si>
    <t xml:space="preserve">Morsdag_Collection_GåvoSet</t>
  </si>
  <si>
    <t xml:space="preserve">Collection</t>
  </si>
  <si>
    <t xml:space="preserve">Mors dag</t>
  </si>
  <si>
    <t xml:space="preserve">BTS_Karusell_SkrivbordsInspo</t>
  </si>
  <si>
    <t xml:space="preserve">Back to School</t>
  </si>
  <si>
    <t xml:space="preserve">META ADS 2025 — INSIKTER &amp; REKOMMENDATIONER FÖR 2026</t>
  </si>
  <si>
    <t xml:space="preserve">TOPP-INSIKTER 2025</t>
  </si>
  <si>
    <t xml:space="preserve">#</t>
  </si>
  <si>
    <t xml:space="preserve">Område</t>
  </si>
  <si>
    <t xml:space="preserve">Insikt</t>
  </si>
  <si>
    <t xml:space="preserve">Detalj &amp; Rekommendation</t>
  </si>
  <si>
    <t xml:space="preserve">Timing</t>
  </si>
  <si>
    <t xml:space="preserve">Q4 levererade 36% av årets totala annonsintäkter med 34% av budgeten</t>
  </si>
  <si>
    <t xml:space="preserve">Black Friday och Julkampanjen var årets starkaste perioder. Kombinationen av retargeting och bred prospecting skalade effektivt.</t>
  </si>
  <si>
    <t xml:space="preserve">Kvinnor 25–44 stod för 58% av alla köp med högst ROAS (5.6–5.8x)</t>
  </si>
  <si>
    <t xml:space="preserve">Denna kärnsegment bör prioriteras med ökad budgetandel 2026. Männen hade lägre ROAS (4.8x) men kan optimeras med bättre kreativt material.</t>
  </si>
  <si>
    <t xml:space="preserve">Facebook Marketplace hade högst ROAS (6.12x) trots lägst budgetandel (6%)</t>
  </si>
  <si>
    <t xml:space="preserve">Underutnyttjad kanal med köpintention. Rekommendation: öka Marketplace-andel till 10-12% i 2026.</t>
  </si>
  <si>
    <t xml:space="preserve">DPA (Dynamic Product Ads) hade ROAS 6.24x — bäst av alla format</t>
  </si>
  <si>
    <t xml:space="preserve">DPA bör expanderas från 3% till 8-10% av budget. Kräver bättre produktkatalog och pixel-konfiguration.</t>
  </si>
  <si>
    <t xml:space="preserve">Kreativt</t>
  </si>
  <si>
    <t xml:space="preserve">Karuseller och Reels överträffade statiska bilder i engagemang och ROAS</t>
  </si>
  <si>
    <t xml:space="preserve">Investera i fler karuseller med tydliga produktsamlingar och korta Reels (under 15s) med livsstilskänsla.</t>
  </si>
  <si>
    <t xml:space="preserve">VAD SOM FUNGERADE BRA</t>
  </si>
  <si>
    <t xml:space="preserve">ROAS 10.03x — årets högsta med 95 000 kr i Meta-budget</t>
  </si>
  <si>
    <t xml:space="preserve">Stegvis upptrappning med teaser-fas (v1), early access (v2), main event (v3) drev resultat. Retargeting av webbbesökare senaste 30 dagarna var mest effektiv.</t>
  </si>
  <si>
    <t xml:space="preserve">ROAS 12.22x med enbart online-fokus och retargeting</t>
  </si>
  <si>
    <t xml:space="preserve">Flash sale-format med 'unna dig själv'-budskap resonerade starkt. Korta kampanjperioder (5 dagar) med hög intensitet levererade.</t>
  </si>
  <si>
    <t xml:space="preserve">Presentkampanjer</t>
  </si>
  <si>
    <t xml:space="preserve">Alla hjärtans dag och Mors dag hade jämn ROAS på 9.5–9.9x</t>
  </si>
  <si>
    <t xml:space="preserve">Presentguider segmenterade per prisklass (under 50/100/200 kr) konverterade väl. 3-för-2-erbjudanden drev snittordervärde.</t>
  </si>
  <si>
    <t xml:space="preserve">Retargeting</t>
  </si>
  <si>
    <t xml:space="preserve">Retargeting-kampanjer hade genomsnittlig ROAS 8.2x vs 4.1x prospecting</t>
  </si>
  <si>
    <t xml:space="preserve">Webbplatsbesökare (senaste 14 dagar) och varukorg-övergvare var mest lönsamma segment.</t>
  </si>
  <si>
    <t xml:space="preserve">FÖRBÄTTRINGSOMRÅDEN</t>
  </si>
  <si>
    <t xml:space="preserve">Lägst ROAS bland rea-kampanjer (7.39x) trots hög budget</t>
  </si>
  <si>
    <t xml:space="preserve">Konkurrens om uppmärksamhet under sommarmånaderna. Testa att starta tidigare (mitten av juni) och fokusera på mobil + Stories-format.</t>
  </si>
  <si>
    <t xml:space="preserve">Awareness-fasen drev visningar men låg konvertering initialt</t>
  </si>
  <si>
    <t xml:space="preserve">Förkorta awareness-fasen till 1 vecka och övergå snabbare till conversion-optimering. Använd mer DPA i lanseringsfasen.</t>
  </si>
  <si>
    <t xml:space="preserve">18–24-segmentet</t>
  </si>
  <si>
    <t xml:space="preserve">Lägst ROAS (4.85x) bland alla åldersgrupper</t>
  </si>
  <si>
    <t xml:space="preserve">Anpassa kreativt material — mer Reels, UGC-stil och TikTok-estetik. Testa micro-influencer-samarbeten som betalda annonser.</t>
  </si>
  <si>
    <t xml:space="preserve">ROAS 3.85x — lägst av alla placeringar</t>
  </si>
  <si>
    <t xml:space="preserve">Överväg att helt stänga av Audience Network eller begränsa till retargeting-kampanjer.</t>
  </si>
  <si>
    <t xml:space="preserve">Midsommar och Singles' Day hade &gt;2.5 frekvens under korta perioder</t>
  </si>
  <si>
    <t xml:space="preserve">Implementera frekvenstak på 2.0/vecka för korta kampanjer. Bredda målgruppen vid behov för att undvika ad fatigue.</t>
  </si>
  <si>
    <t xml:space="preserve">REKOMMENDATIONER FÖR 2026</t>
  </si>
  <si>
    <t xml:space="preserve">Budget</t>
  </si>
  <si>
    <t xml:space="preserve">Öka Meta Ads-budget med 15% till ~1 025 000 kr</t>
  </si>
  <si>
    <t xml:space="preserve">Baserat på genomsnittlig ROAS 5.40x motiverar ökad investering. Prioritera Q4 (+20%) och presentkampanjer (+15%).</t>
  </si>
  <si>
    <t xml:space="preserve">DPA-expansion</t>
  </si>
  <si>
    <t xml:space="preserve">Skala DPA från 3% till 10% av budget</t>
  </si>
  <si>
    <t xml:space="preserve">Kräver: uppdaterad produktkatalog i Commerce Manager, förbättrad pixel med Value Optimization, och produkt-set per kampanjtyp.</t>
  </si>
  <si>
    <t xml:space="preserve">Marketplace</t>
  </si>
  <si>
    <t xml:space="preserve">Tredubbla Marketplace-andelen till 15% av budget</t>
  </si>
  <si>
    <t xml:space="preserve">Skapa Marketplace-specifika annonser med prismedveten vinkling. Testa lokalt lagerformat.</t>
  </si>
  <si>
    <t xml:space="preserve">Kreativ strategi</t>
  </si>
  <si>
    <t xml:space="preserve">Introducera månatlig A/B-testrutin för kreativt material</t>
  </si>
  <si>
    <t xml:space="preserve">Minst 3 varianter per kampanj. Testa: format, CTA, bildstil, copyvinkel. Allokera 10% av varje kampanjbudget till testning.</t>
  </si>
  <si>
    <t xml:space="preserve">Implementera full-funnel retargeting med anpassat budskap per steg</t>
  </si>
  <si>
    <t xml:space="preserve">Steg: Video viewers → Webbbesökare → Product viewers → Add to cart → Purchase (upsell). Skapa anpassat kreativt per steg.</t>
  </si>
  <si>
    <t xml:space="preserve">Attribution</t>
  </si>
  <si>
    <t xml:space="preserve">Byt till 7-dagars klick + 1-dag visning som standard</t>
  </si>
  <si>
    <t xml:space="preserve">Mer konservativ attribution ger bättre jämförelse mot andra kanaler. Implementera UTM-tagging konsekvent.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</si>
</sst>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&quot; kr&quot;"/>
    <numFmt numFmtId="166" formatCode="0.00\x"/>
    <numFmt numFmtId="167" formatCode="#,##0"/>
    <numFmt numFmtId="168" formatCode="0.00%"/>
    <numFmt numFmtId="169" formatCode="0.00&quot; kr&quot;"/>
    <numFmt numFmtId="170" formatCode="0.00"/>
    <numFmt numFmtId="171" formatCode="0%"/>
    <numFmt numFmtId="172" formatCode="0.0%"/>
  </numFmts>
  <fonts count="1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FFFFFF"/>
      <name val="Arial"/>
      <family val="0"/>
      <charset val="1"/>
    </font>
    <font>
      <sz val="10"/>
      <color rgb="FF666666"/>
      <name val="Arial"/>
      <family val="0"/>
      <charset val="1"/>
    </font>
    <font>
      <b val="true"/>
      <sz val="12"/>
      <color rgb="FF1877F2"/>
      <name val="Arial"/>
      <family val="0"/>
      <charset val="1"/>
    </font>
    <font>
      <sz val="9"/>
      <color rgb="FF666666"/>
      <name val="Arial"/>
      <family val="0"/>
      <charset val="1"/>
    </font>
    <font>
      <b val="true"/>
      <sz val="14"/>
      <color rgb="FF1B3A5C"/>
      <name val="Arial"/>
      <family val="0"/>
      <charset val="1"/>
    </font>
    <font>
      <b val="true"/>
      <sz val="10"/>
      <color rgb="FFFFFFFF"/>
      <name val="Arial"/>
      <family val="0"/>
      <charset val="1"/>
    </font>
    <font>
      <b val="true"/>
      <sz val="10"/>
      <name val="Arial"/>
      <family val="0"/>
      <charset val="1"/>
    </font>
    <font>
      <sz val="10"/>
      <name val="Arial"/>
      <family val="0"/>
      <charset val="1"/>
    </font>
    <font>
      <b val="true"/>
      <sz val="14"/>
      <color rgb="FFFFFFFF"/>
      <name val="Arial"/>
      <family val="0"/>
      <charset val="1"/>
    </font>
    <font>
      <b val="true"/>
      <sz val="11"/>
      <name val="Arial"/>
      <family val="0"/>
      <charset val="1"/>
    </font>
    <font>
      <b val="true"/>
      <sz val="11"/>
      <color rgb="FFFFFFFF"/>
      <name val="Arial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1877F2"/>
        <bgColor rgb="FF0066CC"/>
      </patternFill>
    </fill>
    <fill>
      <patternFill patternType="solid">
        <fgColor rgb="FFF2F2F2"/>
        <bgColor rgb="FFE2EFDA"/>
      </patternFill>
    </fill>
    <fill>
      <patternFill patternType="solid">
        <fgColor rgb="FFE2EFDA"/>
        <bgColor rgb="FFF2F2F2"/>
      </patternFill>
    </fill>
    <fill>
      <patternFill patternType="solid">
        <fgColor rgb="FF1B3A5C"/>
        <bgColor rgb="FF333333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3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3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3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1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FCC99"/>
      <rgbColor rgb="FF1877F2"/>
      <rgbColor rgb="FF33CCCC"/>
      <rgbColor rgb="FF99CC00"/>
      <rgbColor rgb="FFFFCC00"/>
      <rgbColor rgb="FFFF9900"/>
      <rgbColor rgb="FFFF6600"/>
      <rgbColor rgb="FF666666"/>
      <rgbColor rgb="FF969696"/>
      <rgbColor rgb="FF1B3A5C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877F2"/>
    <pageSetUpPr fitToPage="false"/>
  </sheetPr>
  <dimension ref="A1:H2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8" min="1" style="0" width="18"/>
  </cols>
  <sheetData>
    <row r="1" customFormat="false" ht="42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21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</row>
    <row r="4" customFormat="false" ht="27.75" hidden="false" customHeight="true" outlineLevel="0" collapsed="false">
      <c r="A4" s="3" t="s">
        <v>2</v>
      </c>
      <c r="B4" s="3"/>
      <c r="C4" s="3"/>
      <c r="D4" s="3"/>
      <c r="E4" s="3"/>
      <c r="F4" s="3"/>
      <c r="G4" s="3"/>
      <c r="H4" s="3"/>
    </row>
    <row r="5" customFormat="false" ht="15" hidden="false" customHeight="false" outlineLevel="0" collapsed="false">
      <c r="A5" s="4" t="s">
        <v>3</v>
      </c>
      <c r="B5" s="4"/>
      <c r="C5" s="4" t="s">
        <v>4</v>
      </c>
      <c r="D5" s="4"/>
      <c r="E5" s="4" t="s">
        <v>5</v>
      </c>
      <c r="F5" s="4"/>
      <c r="G5" s="4" t="s">
        <v>6</v>
      </c>
      <c r="H5" s="4"/>
    </row>
    <row r="6" customFormat="false" ht="17.35" hidden="false" customHeight="false" outlineLevel="0" collapsed="false">
      <c r="A6" s="5" t="n">
        <v>892000</v>
      </c>
      <c r="B6" s="5"/>
      <c r="C6" s="5" t="n">
        <v>4817200</v>
      </c>
      <c r="D6" s="5"/>
      <c r="E6" s="6" t="n">
        <f aca="false">C6/A6</f>
        <v>5.40044843049327</v>
      </c>
      <c r="F6" s="6"/>
      <c r="G6" s="7" t="n">
        <v>48520000</v>
      </c>
      <c r="H6" s="7"/>
    </row>
    <row r="8" customFormat="false" ht="15" hidden="false" customHeight="false" outlineLevel="0" collapsed="false">
      <c r="A8" s="4" t="s">
        <v>7</v>
      </c>
      <c r="B8" s="4"/>
      <c r="C8" s="4" t="s">
        <v>8</v>
      </c>
      <c r="D8" s="4"/>
      <c r="E8" s="4" t="s">
        <v>9</v>
      </c>
      <c r="F8" s="4"/>
      <c r="G8" s="4" t="s">
        <v>10</v>
      </c>
      <c r="H8" s="4"/>
    </row>
    <row r="9" customFormat="false" ht="17.35" hidden="false" customHeight="false" outlineLevel="0" collapsed="false">
      <c r="A9" s="7" t="n">
        <v>1285600</v>
      </c>
      <c r="B9" s="7"/>
      <c r="C9" s="8" t="n">
        <f aca="false">A9/G6</f>
        <v>0.0264962901896125</v>
      </c>
      <c r="D9" s="8"/>
      <c r="E9" s="9" t="n">
        <f aca="false">A6/A9</f>
        <v>0.693839452395769</v>
      </c>
      <c r="F9" s="9"/>
      <c r="G9" s="7" t="n">
        <v>38460</v>
      </c>
      <c r="H9" s="7"/>
    </row>
    <row r="11" customFormat="false" ht="15" hidden="false" customHeight="false" outlineLevel="0" collapsed="false">
      <c r="A11" s="4" t="s">
        <v>11</v>
      </c>
      <c r="B11" s="4"/>
      <c r="C11" s="4" t="s">
        <v>12</v>
      </c>
      <c r="D11" s="4"/>
      <c r="E11" s="4" t="s">
        <v>13</v>
      </c>
      <c r="F11" s="4"/>
      <c r="G11" s="4" t="s">
        <v>14</v>
      </c>
      <c r="H11" s="4"/>
    </row>
    <row r="12" customFormat="false" ht="17.35" hidden="false" customHeight="false" outlineLevel="0" collapsed="false">
      <c r="A12" s="9" t="n">
        <f aca="false">A6/G9</f>
        <v>23.1929277171087</v>
      </c>
      <c r="B12" s="9"/>
      <c r="C12" s="8" t="n">
        <f aca="false">G9/A9</f>
        <v>0.0299159925326696</v>
      </c>
      <c r="D12" s="8"/>
      <c r="E12" s="7" t="n">
        <v>12840000</v>
      </c>
      <c r="F12" s="7"/>
      <c r="G12" s="10" t="n">
        <v>3.78</v>
      </c>
      <c r="H12" s="10"/>
    </row>
    <row r="15" customFormat="false" ht="15" hidden="false" customHeight="false" outlineLevel="0" collapsed="false">
      <c r="A15" s="3" t="s">
        <v>15</v>
      </c>
      <c r="B15" s="3"/>
      <c r="C15" s="3"/>
      <c r="D15" s="3"/>
      <c r="E15" s="3"/>
      <c r="F15" s="3"/>
      <c r="G15" s="3"/>
      <c r="H15" s="3"/>
    </row>
    <row r="16" customFormat="false" ht="15" hidden="false" customHeight="false" outlineLevel="0" collapsed="false">
      <c r="A16" s="11" t="s">
        <v>16</v>
      </c>
      <c r="B16" s="11" t="s">
        <v>17</v>
      </c>
      <c r="C16" s="11" t="s">
        <v>18</v>
      </c>
      <c r="D16" s="11" t="s">
        <v>19</v>
      </c>
      <c r="E16" s="11" t="s">
        <v>20</v>
      </c>
      <c r="F16" s="11" t="s">
        <v>21</v>
      </c>
      <c r="G16" s="11" t="s">
        <v>22</v>
      </c>
      <c r="H16" s="11" t="s">
        <v>23</v>
      </c>
    </row>
    <row r="17" customFormat="false" ht="15" hidden="false" customHeight="false" outlineLevel="0" collapsed="false">
      <c r="A17" s="12" t="s">
        <v>24</v>
      </c>
      <c r="B17" s="13" t="n">
        <v>198000</v>
      </c>
      <c r="C17" s="13" t="n">
        <v>965400</v>
      </c>
      <c r="D17" s="14" t="n">
        <f aca="false">C17/B17</f>
        <v>4.87575757575758</v>
      </c>
      <c r="E17" s="15" t="n">
        <v>10250000</v>
      </c>
      <c r="F17" s="15" t="n">
        <v>271500</v>
      </c>
      <c r="G17" s="16" t="n">
        <f aca="false">F17/E17</f>
        <v>0.0264878048780488</v>
      </c>
      <c r="H17" s="15" t="n">
        <v>7720</v>
      </c>
    </row>
    <row r="18" customFormat="false" ht="15" hidden="false" customHeight="false" outlineLevel="0" collapsed="false">
      <c r="A18" s="17" t="s">
        <v>25</v>
      </c>
      <c r="B18" s="18" t="n">
        <v>195000</v>
      </c>
      <c r="C18" s="18" t="n">
        <v>1053000</v>
      </c>
      <c r="D18" s="19" t="n">
        <f aca="false">C18/B18</f>
        <v>5.4</v>
      </c>
      <c r="E18" s="20" t="n">
        <v>12180000</v>
      </c>
      <c r="F18" s="20" t="n">
        <v>328900</v>
      </c>
      <c r="G18" s="21" t="n">
        <f aca="false">F18/E18</f>
        <v>0.0270032840722496</v>
      </c>
      <c r="H18" s="20" t="n">
        <v>9850</v>
      </c>
    </row>
    <row r="19" customFormat="false" ht="15" hidden="false" customHeight="false" outlineLevel="0" collapsed="false">
      <c r="A19" s="12" t="s">
        <v>26</v>
      </c>
      <c r="B19" s="13" t="n">
        <v>178000</v>
      </c>
      <c r="C19" s="13" t="n">
        <v>870600</v>
      </c>
      <c r="D19" s="14" t="n">
        <f aca="false">C19/B19</f>
        <v>4.89101123595506</v>
      </c>
      <c r="E19" s="15" t="n">
        <v>9840000</v>
      </c>
      <c r="F19" s="15" t="n">
        <v>255200</v>
      </c>
      <c r="G19" s="16" t="n">
        <f aca="false">F19/E19</f>
        <v>0.0259349593495935</v>
      </c>
      <c r="H19" s="15" t="n">
        <v>7290</v>
      </c>
    </row>
    <row r="20" customFormat="false" ht="15" hidden="false" customHeight="false" outlineLevel="0" collapsed="false">
      <c r="A20" s="17" t="s">
        <v>27</v>
      </c>
      <c r="B20" s="18" t="n">
        <v>321000</v>
      </c>
      <c r="C20" s="18" t="n">
        <v>1928200</v>
      </c>
      <c r="D20" s="19" t="n">
        <f aca="false">C20/B20</f>
        <v>6.00685358255452</v>
      </c>
      <c r="E20" s="20" t="n">
        <v>16250000</v>
      </c>
      <c r="F20" s="20" t="n">
        <v>430000</v>
      </c>
      <c r="G20" s="21" t="n">
        <f aca="false">F20/E20</f>
        <v>0.0264615384615385</v>
      </c>
      <c r="H20" s="20" t="n">
        <v>13600</v>
      </c>
    </row>
    <row r="21" customFormat="false" ht="15" hidden="false" customHeight="false" outlineLevel="0" collapsed="false">
      <c r="A21" s="22" t="s">
        <v>28</v>
      </c>
      <c r="B21" s="23" t="n">
        <f aca="false">SUM(B17:B20)</f>
        <v>892000</v>
      </c>
      <c r="C21" s="23" t="n">
        <f aca="false">SUM(C17:C20)</f>
        <v>4817200</v>
      </c>
      <c r="D21" s="24" t="n">
        <f aca="false">C21/B21</f>
        <v>5.40044843049327</v>
      </c>
      <c r="E21" s="25" t="n">
        <f aca="false">SUM(E17:E20)</f>
        <v>48520000</v>
      </c>
      <c r="F21" s="25" t="n">
        <f aca="false">SUM(F17:F20)</f>
        <v>1285600</v>
      </c>
      <c r="G21" s="26" t="n">
        <f aca="false">F21/E21</f>
        <v>0.0264962901896125</v>
      </c>
      <c r="H21" s="25" t="n">
        <f aca="false">SUM(H17:H20)</f>
        <v>38460</v>
      </c>
    </row>
  </sheetData>
  <mergeCells count="28">
    <mergeCell ref="A1:H1"/>
    <mergeCell ref="A2:H2"/>
    <mergeCell ref="A4:H4"/>
    <mergeCell ref="A5:B5"/>
    <mergeCell ref="C5:D5"/>
    <mergeCell ref="E5:F5"/>
    <mergeCell ref="G5:H5"/>
    <mergeCell ref="A6:B6"/>
    <mergeCell ref="C6:D6"/>
    <mergeCell ref="E6:F6"/>
    <mergeCell ref="G6:H6"/>
    <mergeCell ref="A8:B8"/>
    <mergeCell ref="C8:D8"/>
    <mergeCell ref="E8:F8"/>
    <mergeCell ref="G8:H8"/>
    <mergeCell ref="A9:B9"/>
    <mergeCell ref="C9:D9"/>
    <mergeCell ref="E9:F9"/>
    <mergeCell ref="G9:H9"/>
    <mergeCell ref="A11:B11"/>
    <mergeCell ref="C11:D11"/>
    <mergeCell ref="E11:F11"/>
    <mergeCell ref="G11:H11"/>
    <mergeCell ref="A12:B12"/>
    <mergeCell ref="C12:D12"/>
    <mergeCell ref="E12:F12"/>
    <mergeCell ref="G12:H12"/>
    <mergeCell ref="A15:H1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877F2"/>
    <pageSetUpPr fitToPage="false"/>
  </sheetPr>
  <dimension ref="A1:R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4" ySplit="2" topLeftCell="E3" activePane="bottomRight" state="frozen"/>
      <selection pane="topLeft" activeCell="A1" activeCellId="0" sqref="A1"/>
      <selection pane="topRight" activeCell="E1" activeCellId="0" sqref="E1"/>
      <selection pane="bottomLeft" activeCell="A3" activeCellId="0" sqref="A3"/>
      <selection pane="bottomRigh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30"/>
    <col collapsed="false" customWidth="true" hidden="false" outlineLevel="0" max="2" min="2" style="0" width="20"/>
    <col collapsed="false" customWidth="true" hidden="false" outlineLevel="0" max="3" min="3" style="0" width="16"/>
    <col collapsed="false" customWidth="true" hidden="false" outlineLevel="0" max="4" min="4" style="0" width="22"/>
    <col collapsed="false" customWidth="true" hidden="false" outlineLevel="0" max="5" min="5" style="0" width="16"/>
    <col collapsed="false" customWidth="true" hidden="false" outlineLevel="0" max="7" min="6" style="0" width="14"/>
    <col collapsed="false" customWidth="true" hidden="false" outlineLevel="0" max="8" min="8" style="0" width="10"/>
    <col collapsed="false" customWidth="true" hidden="false" outlineLevel="0" max="9" min="9" style="0" width="12"/>
    <col collapsed="false" customWidth="true" hidden="false" outlineLevel="0" max="11" min="10" style="0" width="10"/>
    <col collapsed="false" customWidth="true" hidden="false" outlineLevel="0" max="12" min="12" style="0" width="14"/>
    <col collapsed="false" customWidth="true" hidden="false" outlineLevel="0" max="13" min="13" style="0" width="12"/>
    <col collapsed="false" customWidth="true" hidden="false" outlineLevel="0" max="14" min="14" style="0" width="16"/>
    <col collapsed="false" customWidth="true" hidden="false" outlineLevel="0" max="15" min="15" style="0" width="10"/>
    <col collapsed="false" customWidth="true" hidden="false" outlineLevel="0" max="17" min="16" style="0" width="12"/>
    <col collapsed="false" customWidth="true" hidden="false" outlineLevel="0" max="18" min="18" style="0" width="10"/>
  </cols>
  <sheetData>
    <row r="1" customFormat="false" ht="37.5" hidden="false" customHeight="true" outlineLevel="0" collapsed="false">
      <c r="A1" s="27" t="s">
        <v>29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customFormat="false" ht="36" hidden="false" customHeight="true" outlineLevel="0" collapsed="false">
      <c r="A2" s="11" t="s">
        <v>30</v>
      </c>
      <c r="B2" s="11" t="s">
        <v>31</v>
      </c>
      <c r="C2" s="11" t="s">
        <v>32</v>
      </c>
      <c r="D2" s="11" t="s">
        <v>33</v>
      </c>
      <c r="E2" s="11" t="s">
        <v>34</v>
      </c>
      <c r="F2" s="11" t="s">
        <v>20</v>
      </c>
      <c r="G2" s="11" t="s">
        <v>35</v>
      </c>
      <c r="H2" s="11" t="s">
        <v>36</v>
      </c>
      <c r="I2" s="11" t="s">
        <v>37</v>
      </c>
      <c r="J2" s="11" t="s">
        <v>22</v>
      </c>
      <c r="K2" s="11" t="s">
        <v>38</v>
      </c>
      <c r="L2" s="11" t="s">
        <v>39</v>
      </c>
      <c r="M2" s="11" t="s">
        <v>40</v>
      </c>
      <c r="N2" s="11" t="s">
        <v>41</v>
      </c>
      <c r="O2" s="11" t="s">
        <v>19</v>
      </c>
      <c r="P2" s="11" t="s">
        <v>42</v>
      </c>
      <c r="Q2" s="11" t="s">
        <v>43</v>
      </c>
      <c r="R2" s="11" t="s">
        <v>44</v>
      </c>
    </row>
    <row r="3" customFormat="false" ht="25.5" hidden="false" customHeight="true" outlineLevel="0" collapsed="false">
      <c r="A3" s="28" t="s">
        <v>45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customFormat="false" ht="31.5" hidden="false" customHeight="true" outlineLevel="0" collapsed="false">
      <c r="A4" s="12" t="s">
        <v>46</v>
      </c>
      <c r="B4" s="29" t="s">
        <v>47</v>
      </c>
      <c r="C4" s="29" t="s">
        <v>48</v>
      </c>
      <c r="D4" s="29" t="s">
        <v>49</v>
      </c>
      <c r="E4" s="30" t="n">
        <v>48000</v>
      </c>
      <c r="F4" s="15" t="n">
        <v>3850000</v>
      </c>
      <c r="G4" s="15" t="n">
        <v>1280000</v>
      </c>
      <c r="H4" s="31" t="n">
        <v>3.01</v>
      </c>
      <c r="I4" s="15" t="n">
        <v>102000</v>
      </c>
      <c r="J4" s="16" t="n">
        <f aca="false">I4/F4</f>
        <v>0.0264935064935065</v>
      </c>
      <c r="K4" s="32" t="n">
        <f aca="false">E4/I4</f>
        <v>0.470588235294118</v>
      </c>
      <c r="L4" s="15" t="n">
        <v>87400</v>
      </c>
      <c r="M4" s="15" t="n">
        <v>2890</v>
      </c>
      <c r="N4" s="13" t="n">
        <v>398100</v>
      </c>
      <c r="O4" s="14" t="n">
        <f aca="false">N4/E4</f>
        <v>8.29375</v>
      </c>
      <c r="P4" s="32" t="n">
        <f aca="false">E4/M4</f>
        <v>16.6089965397924</v>
      </c>
      <c r="Q4" s="15" t="n">
        <v>4820</v>
      </c>
      <c r="R4" s="16" t="n">
        <f aca="false">M4/I4</f>
        <v>0.0283333333333333</v>
      </c>
    </row>
    <row r="5" customFormat="false" ht="31.5" hidden="false" customHeight="true" outlineLevel="0" collapsed="false">
      <c r="A5" s="12" t="s">
        <v>50</v>
      </c>
      <c r="B5" s="29" t="s">
        <v>51</v>
      </c>
      <c r="C5" s="29" t="s">
        <v>52</v>
      </c>
      <c r="D5" s="29" t="s">
        <v>53</v>
      </c>
      <c r="E5" s="30" t="n">
        <v>34000</v>
      </c>
      <c r="F5" s="15" t="n">
        <v>2720000</v>
      </c>
      <c r="G5" s="15" t="n">
        <v>1050000</v>
      </c>
      <c r="H5" s="31" t="n">
        <v>2.59</v>
      </c>
      <c r="I5" s="15" t="n">
        <v>78500</v>
      </c>
      <c r="J5" s="16" t="n">
        <f aca="false">I5/F5</f>
        <v>0.0288602941176471</v>
      </c>
      <c r="K5" s="32" t="n">
        <f aca="false">E5/I5</f>
        <v>0.43312101910828</v>
      </c>
      <c r="L5" s="15" t="n">
        <v>64200</v>
      </c>
      <c r="M5" s="15" t="n">
        <v>1950</v>
      </c>
      <c r="N5" s="13" t="n">
        <v>243800</v>
      </c>
      <c r="O5" s="14" t="n">
        <f aca="false">N5/E5</f>
        <v>7.17058823529412</v>
      </c>
      <c r="P5" s="32" t="n">
        <f aca="false">E5/M5</f>
        <v>17.4358974358974</v>
      </c>
      <c r="Q5" s="15" t="n">
        <v>3280</v>
      </c>
      <c r="R5" s="16" t="n">
        <f aca="false">M5/I5</f>
        <v>0.0248407643312102</v>
      </c>
    </row>
    <row r="6" customFormat="false" ht="31.5" hidden="false" customHeight="true" outlineLevel="0" collapsed="false">
      <c r="A6" s="12" t="s">
        <v>54</v>
      </c>
      <c r="B6" s="29" t="s">
        <v>55</v>
      </c>
      <c r="C6" s="29" t="s">
        <v>56</v>
      </c>
      <c r="D6" s="29" t="s">
        <v>57</v>
      </c>
      <c r="E6" s="30" t="n">
        <v>24000</v>
      </c>
      <c r="F6" s="15" t="n">
        <v>1890000</v>
      </c>
      <c r="G6" s="15" t="n">
        <v>840000</v>
      </c>
      <c r="H6" s="31" t="n">
        <v>2.25</v>
      </c>
      <c r="I6" s="15" t="n">
        <v>56800</v>
      </c>
      <c r="J6" s="16" t="n">
        <f aca="false">I6/F6</f>
        <v>0.0300529100529101</v>
      </c>
      <c r="K6" s="32" t="n">
        <f aca="false">E6/I6</f>
        <v>0.422535211267606</v>
      </c>
      <c r="L6" s="15" t="n">
        <v>47200</v>
      </c>
      <c r="M6" s="15" t="n">
        <v>1620</v>
      </c>
      <c r="N6" s="13" t="n">
        <v>227500</v>
      </c>
      <c r="O6" s="14" t="n">
        <f aca="false">N6/E6</f>
        <v>9.47916666666667</v>
      </c>
      <c r="P6" s="32" t="n">
        <f aca="false">E6/M6</f>
        <v>14.8148148148148</v>
      </c>
      <c r="Q6" s="15" t="n">
        <v>2740</v>
      </c>
      <c r="R6" s="16" t="n">
        <f aca="false">M6/I6</f>
        <v>0.0285211267605634</v>
      </c>
    </row>
    <row r="7" customFormat="false" ht="31.5" hidden="false" customHeight="true" outlineLevel="0" collapsed="false">
      <c r="A7" s="12" t="s">
        <v>58</v>
      </c>
      <c r="B7" s="29" t="s">
        <v>59</v>
      </c>
      <c r="C7" s="29" t="s">
        <v>60</v>
      </c>
      <c r="D7" s="29" t="s">
        <v>61</v>
      </c>
      <c r="E7" s="30" t="n">
        <v>52000</v>
      </c>
      <c r="F7" s="15" t="n">
        <v>4180000</v>
      </c>
      <c r="G7" s="15" t="n">
        <v>1650000</v>
      </c>
      <c r="H7" s="31" t="n">
        <v>2.53</v>
      </c>
      <c r="I7" s="15" t="n">
        <v>98400</v>
      </c>
      <c r="J7" s="16" t="n">
        <f aca="false">I7/F7</f>
        <v>0.0235406698564593</v>
      </c>
      <c r="K7" s="32" t="n">
        <f aca="false">E7/I7</f>
        <v>0.528455284552846</v>
      </c>
      <c r="L7" s="15" t="n">
        <v>81600</v>
      </c>
      <c r="M7" s="15" t="n">
        <v>2480</v>
      </c>
      <c r="N7" s="13" t="n">
        <v>321100</v>
      </c>
      <c r="O7" s="14" t="n">
        <f aca="false">N7/E7</f>
        <v>6.175</v>
      </c>
      <c r="P7" s="32" t="n">
        <f aca="false">E7/M7</f>
        <v>20.9677419354839</v>
      </c>
      <c r="Q7" s="15" t="n">
        <v>4150</v>
      </c>
      <c r="R7" s="16" t="n">
        <f aca="false">M7/I7</f>
        <v>0.0252032520325203</v>
      </c>
    </row>
    <row r="8" customFormat="false" ht="31.5" hidden="false" customHeight="true" outlineLevel="0" collapsed="false">
      <c r="A8" s="12" t="s">
        <v>62</v>
      </c>
      <c r="B8" s="29" t="s">
        <v>63</v>
      </c>
      <c r="C8" s="29" t="s">
        <v>64</v>
      </c>
      <c r="D8" s="29" t="s">
        <v>65</v>
      </c>
      <c r="E8" s="30" t="n">
        <v>40000</v>
      </c>
      <c r="F8" s="15" t="n">
        <v>3210000</v>
      </c>
      <c r="G8" s="15" t="n">
        <v>1180000</v>
      </c>
      <c r="H8" s="31" t="n">
        <v>2.72</v>
      </c>
      <c r="I8" s="15" t="n">
        <v>85200</v>
      </c>
      <c r="J8" s="16" t="n">
        <f aca="false">I8/F8</f>
        <v>0.0265420560747664</v>
      </c>
      <c r="K8" s="32" t="n">
        <f aca="false">E8/I8</f>
        <v>0.469483568075117</v>
      </c>
      <c r="L8" s="15" t="n">
        <v>70800</v>
      </c>
      <c r="M8" s="15" t="n">
        <v>2260</v>
      </c>
      <c r="N8" s="13" t="n">
        <v>295200</v>
      </c>
      <c r="O8" s="14" t="n">
        <f aca="false">N8/E8</f>
        <v>7.38</v>
      </c>
      <c r="P8" s="32" t="n">
        <f aca="false">E8/M8</f>
        <v>17.6991150442478</v>
      </c>
      <c r="Q8" s="15" t="n">
        <v>3810</v>
      </c>
      <c r="R8" s="16" t="n">
        <f aca="false">M8/I8</f>
        <v>0.0265258215962441</v>
      </c>
    </row>
    <row r="9" customFormat="false" ht="25.5" hidden="false" customHeight="true" outlineLevel="0" collapsed="false">
      <c r="A9" s="28" t="s">
        <v>66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</row>
    <row r="10" customFormat="false" ht="31.5" hidden="false" customHeight="true" outlineLevel="0" collapsed="false">
      <c r="A10" s="12" t="s">
        <v>67</v>
      </c>
      <c r="B10" s="29" t="s">
        <v>68</v>
      </c>
      <c r="C10" s="29" t="s">
        <v>69</v>
      </c>
      <c r="D10" s="29" t="s">
        <v>70</v>
      </c>
      <c r="E10" s="30" t="n">
        <v>52000</v>
      </c>
      <c r="F10" s="15" t="n">
        <v>4250000</v>
      </c>
      <c r="G10" s="15" t="n">
        <v>1520000</v>
      </c>
      <c r="H10" s="31" t="n">
        <v>2.8</v>
      </c>
      <c r="I10" s="15" t="n">
        <v>112600</v>
      </c>
      <c r="J10" s="16" t="n">
        <f aca="false">I10/F10</f>
        <v>0.0264941176470588</v>
      </c>
      <c r="K10" s="32" t="n">
        <f aca="false">E10/I10</f>
        <v>0.461811722912966</v>
      </c>
      <c r="L10" s="15" t="n">
        <v>93800</v>
      </c>
      <c r="M10" s="15" t="n">
        <v>3250</v>
      </c>
      <c r="N10" s="13" t="n">
        <v>425800</v>
      </c>
      <c r="O10" s="14" t="n">
        <f aca="false">N10/E10</f>
        <v>8.18846153846154</v>
      </c>
      <c r="P10" s="32" t="n">
        <f aca="false">E10/M10</f>
        <v>16</v>
      </c>
      <c r="Q10" s="15" t="n">
        <v>5420</v>
      </c>
      <c r="R10" s="16" t="n">
        <f aca="false">M10/I10</f>
        <v>0.0288632326820604</v>
      </c>
    </row>
    <row r="11" customFormat="false" ht="31.5" hidden="false" customHeight="true" outlineLevel="0" collapsed="false">
      <c r="A11" s="12" t="s">
        <v>71</v>
      </c>
      <c r="B11" s="29" t="s">
        <v>72</v>
      </c>
      <c r="C11" s="29" t="s">
        <v>56</v>
      </c>
      <c r="D11" s="29" t="s">
        <v>73</v>
      </c>
      <c r="E11" s="30" t="n">
        <v>24000</v>
      </c>
      <c r="F11" s="15" t="n">
        <v>1980000</v>
      </c>
      <c r="G11" s="15" t="n">
        <v>880000</v>
      </c>
      <c r="H11" s="31" t="n">
        <v>2.25</v>
      </c>
      <c r="I11" s="15" t="n">
        <v>59400</v>
      </c>
      <c r="J11" s="16" t="n">
        <f aca="false">I11/F11</f>
        <v>0.03</v>
      </c>
      <c r="K11" s="32" t="n">
        <f aca="false">E11/I11</f>
        <v>0.404040404040404</v>
      </c>
      <c r="L11" s="15" t="n">
        <v>49200</v>
      </c>
      <c r="M11" s="15" t="n">
        <v>1780</v>
      </c>
      <c r="N11" s="13" t="n">
        <v>236500</v>
      </c>
      <c r="O11" s="14" t="n">
        <f aca="false">N11/E11</f>
        <v>9.85416666666667</v>
      </c>
      <c r="P11" s="32" t="n">
        <f aca="false">E11/M11</f>
        <v>13.4831460674157</v>
      </c>
      <c r="Q11" s="15" t="n">
        <v>2980</v>
      </c>
      <c r="R11" s="16" t="n">
        <f aca="false">M11/I11</f>
        <v>0.02996632996633</v>
      </c>
    </row>
    <row r="12" customFormat="false" ht="31.5" hidden="false" customHeight="true" outlineLevel="0" collapsed="false">
      <c r="A12" s="12" t="s">
        <v>74</v>
      </c>
      <c r="B12" s="29" t="s">
        <v>75</v>
      </c>
      <c r="C12" s="29" t="s">
        <v>76</v>
      </c>
      <c r="D12" s="29" t="s">
        <v>77</v>
      </c>
      <c r="E12" s="30" t="n">
        <v>20000</v>
      </c>
      <c r="F12" s="15" t="n">
        <v>1650000</v>
      </c>
      <c r="G12" s="15" t="n">
        <v>720000</v>
      </c>
      <c r="H12" s="31" t="n">
        <v>2.29</v>
      </c>
      <c r="I12" s="15" t="n">
        <v>51200</v>
      </c>
      <c r="J12" s="16" t="n">
        <f aca="false">I12/F12</f>
        <v>0.031030303030303</v>
      </c>
      <c r="K12" s="32" t="n">
        <f aca="false">E12/I12</f>
        <v>0.390625</v>
      </c>
      <c r="L12" s="15" t="n">
        <v>41800</v>
      </c>
      <c r="M12" s="15" t="n">
        <v>1420</v>
      </c>
      <c r="N12" s="13" t="n">
        <v>178600</v>
      </c>
      <c r="O12" s="14" t="n">
        <f aca="false">N12/E12</f>
        <v>8.93</v>
      </c>
      <c r="P12" s="32" t="n">
        <f aca="false">E12/M12</f>
        <v>14.0845070422535</v>
      </c>
      <c r="Q12" s="15" t="n">
        <v>2380</v>
      </c>
      <c r="R12" s="16" t="n">
        <f aca="false">M12/I12</f>
        <v>0.027734375</v>
      </c>
    </row>
    <row r="13" customFormat="false" ht="31.5" hidden="false" customHeight="true" outlineLevel="0" collapsed="false">
      <c r="A13" s="12" t="s">
        <v>78</v>
      </c>
      <c r="B13" s="29" t="s">
        <v>79</v>
      </c>
      <c r="C13" s="29" t="s">
        <v>60</v>
      </c>
      <c r="D13" s="29" t="s">
        <v>80</v>
      </c>
      <c r="E13" s="30" t="n">
        <v>58000</v>
      </c>
      <c r="F13" s="15" t="n">
        <v>4680000</v>
      </c>
      <c r="G13" s="15" t="n">
        <v>1780000</v>
      </c>
      <c r="H13" s="31" t="n">
        <v>2.63</v>
      </c>
      <c r="I13" s="15" t="n">
        <v>118200</v>
      </c>
      <c r="J13" s="16" t="n">
        <f aca="false">I13/F13</f>
        <v>0.0252564102564103</v>
      </c>
      <c r="K13" s="32" t="n">
        <f aca="false">E13/I13</f>
        <v>0.490693739424704</v>
      </c>
      <c r="L13" s="15" t="n">
        <v>98400</v>
      </c>
      <c r="M13" s="15" t="n">
        <v>3180</v>
      </c>
      <c r="N13" s="13" t="n">
        <v>422200</v>
      </c>
      <c r="O13" s="14" t="n">
        <f aca="false">N13/E13</f>
        <v>7.27931034482759</v>
      </c>
      <c r="P13" s="32" t="n">
        <f aca="false">E13/M13</f>
        <v>18.2389937106918</v>
      </c>
      <c r="Q13" s="15" t="n">
        <v>5280</v>
      </c>
      <c r="R13" s="16" t="n">
        <f aca="false">M13/I13</f>
        <v>0.0269035532994924</v>
      </c>
    </row>
    <row r="14" customFormat="false" ht="31.5" hidden="false" customHeight="true" outlineLevel="0" collapsed="false">
      <c r="A14" s="12" t="s">
        <v>81</v>
      </c>
      <c r="B14" s="29" t="s">
        <v>82</v>
      </c>
      <c r="C14" s="29" t="s">
        <v>64</v>
      </c>
      <c r="D14" s="29" t="s">
        <v>83</v>
      </c>
      <c r="E14" s="30" t="n">
        <v>18000</v>
      </c>
      <c r="F14" s="15" t="n">
        <v>1520000</v>
      </c>
      <c r="G14" s="15" t="n">
        <v>680000</v>
      </c>
      <c r="H14" s="31" t="n">
        <v>2.24</v>
      </c>
      <c r="I14" s="15" t="n">
        <v>48500</v>
      </c>
      <c r="J14" s="16" t="n">
        <f aca="false">I14/F14</f>
        <v>0.0319078947368421</v>
      </c>
      <c r="K14" s="32" t="n">
        <f aca="false">E14/I14</f>
        <v>0.371134020618557</v>
      </c>
      <c r="L14" s="15" t="n">
        <v>39800</v>
      </c>
      <c r="M14" s="15" t="n">
        <v>1340</v>
      </c>
      <c r="N14" s="13" t="n">
        <v>174200</v>
      </c>
      <c r="O14" s="14" t="n">
        <f aca="false">N14/E14</f>
        <v>9.67777777777778</v>
      </c>
      <c r="P14" s="32" t="n">
        <f aca="false">E14/M14</f>
        <v>13.4328358208955</v>
      </c>
      <c r="Q14" s="15" t="n">
        <v>2250</v>
      </c>
      <c r="R14" s="16" t="n">
        <f aca="false">M14/I14</f>
        <v>0.0276288659793814</v>
      </c>
    </row>
    <row r="15" customFormat="false" ht="25.5" hidden="false" customHeight="true" outlineLevel="0" collapsed="false">
      <c r="A15" s="28" t="s">
        <v>84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customFormat="false" ht="31.5" hidden="false" customHeight="true" outlineLevel="0" collapsed="false">
      <c r="A16" s="12" t="s">
        <v>85</v>
      </c>
      <c r="B16" s="29" t="s">
        <v>86</v>
      </c>
      <c r="C16" s="29" t="s">
        <v>48</v>
      </c>
      <c r="D16" s="29" t="s">
        <v>87</v>
      </c>
      <c r="E16" s="30" t="n">
        <v>42000</v>
      </c>
      <c r="F16" s="15" t="n">
        <v>3380000</v>
      </c>
      <c r="G16" s="15" t="n">
        <v>1250000</v>
      </c>
      <c r="H16" s="31" t="n">
        <v>2.7</v>
      </c>
      <c r="I16" s="15" t="n">
        <v>89600</v>
      </c>
      <c r="J16" s="16" t="n">
        <f aca="false">I16/F16</f>
        <v>0.026508875739645</v>
      </c>
      <c r="K16" s="32" t="n">
        <f aca="false">E16/I16</f>
        <v>0.46875</v>
      </c>
      <c r="L16" s="15" t="n">
        <v>74200</v>
      </c>
      <c r="M16" s="15" t="n">
        <v>2480</v>
      </c>
      <c r="N16" s="13" t="n">
        <v>310500</v>
      </c>
      <c r="O16" s="14" t="n">
        <f aca="false">N16/E16</f>
        <v>7.39285714285714</v>
      </c>
      <c r="P16" s="32" t="n">
        <f aca="false">E16/M16</f>
        <v>16.9354838709677</v>
      </c>
      <c r="Q16" s="15" t="n">
        <v>4120</v>
      </c>
      <c r="R16" s="16" t="n">
        <f aca="false">M16/I16</f>
        <v>0.0276785714285714</v>
      </c>
    </row>
    <row r="17" customFormat="false" ht="31.5" hidden="false" customHeight="true" outlineLevel="0" collapsed="false">
      <c r="A17" s="12" t="s">
        <v>88</v>
      </c>
      <c r="B17" s="29" t="s">
        <v>89</v>
      </c>
      <c r="C17" s="29" t="s">
        <v>90</v>
      </c>
      <c r="D17" s="29" t="s">
        <v>91</v>
      </c>
      <c r="E17" s="30" t="n">
        <v>30000</v>
      </c>
      <c r="F17" s="15" t="n">
        <v>2450000</v>
      </c>
      <c r="G17" s="15" t="n">
        <v>980000</v>
      </c>
      <c r="H17" s="31" t="n">
        <v>2.5</v>
      </c>
      <c r="I17" s="15" t="n">
        <v>72400</v>
      </c>
      <c r="J17" s="16" t="n">
        <f aca="false">I17/F17</f>
        <v>0.0295510204081633</v>
      </c>
      <c r="K17" s="32" t="n">
        <f aca="false">E17/I17</f>
        <v>0.414364640883978</v>
      </c>
      <c r="L17" s="15" t="n">
        <v>59800</v>
      </c>
      <c r="M17" s="15" t="n">
        <v>1820</v>
      </c>
      <c r="N17" s="13" t="n">
        <v>209500</v>
      </c>
      <c r="O17" s="14" t="n">
        <f aca="false">N17/E17</f>
        <v>6.98333333333333</v>
      </c>
      <c r="P17" s="32" t="n">
        <f aca="false">E17/M17</f>
        <v>16.4835164835165</v>
      </c>
      <c r="Q17" s="15" t="n">
        <v>3040</v>
      </c>
      <c r="R17" s="16" t="n">
        <f aca="false">M17/I17</f>
        <v>0.0251381215469613</v>
      </c>
    </row>
    <row r="18" customFormat="false" ht="31.5" hidden="false" customHeight="true" outlineLevel="0" collapsed="false">
      <c r="A18" s="12" t="s">
        <v>92</v>
      </c>
      <c r="B18" s="29" t="s">
        <v>93</v>
      </c>
      <c r="C18" s="29" t="s">
        <v>60</v>
      </c>
      <c r="D18" s="29" t="s">
        <v>94</v>
      </c>
      <c r="E18" s="30" t="n">
        <v>62000</v>
      </c>
      <c r="F18" s="15" t="n">
        <v>4920000</v>
      </c>
      <c r="G18" s="15" t="n">
        <v>1850000</v>
      </c>
      <c r="H18" s="31" t="n">
        <v>2.66</v>
      </c>
      <c r="I18" s="15" t="n">
        <v>122800</v>
      </c>
      <c r="J18" s="16" t="n">
        <f aca="false">I18/F18</f>
        <v>0.0249593495934959</v>
      </c>
      <c r="K18" s="32" t="n">
        <f aca="false">E18/I18</f>
        <v>0.504885993485342</v>
      </c>
      <c r="L18" s="15" t="n">
        <v>102400</v>
      </c>
      <c r="M18" s="15" t="n">
        <v>3420</v>
      </c>
      <c r="N18" s="13" t="n">
        <v>448200</v>
      </c>
      <c r="O18" s="14" t="n">
        <f aca="false">N18/E18</f>
        <v>7.22903225806452</v>
      </c>
      <c r="P18" s="32" t="n">
        <f aca="false">E18/M18</f>
        <v>18.1286549707602</v>
      </c>
      <c r="Q18" s="15" t="n">
        <v>5680</v>
      </c>
      <c r="R18" s="16" t="n">
        <f aca="false">M18/I18</f>
        <v>0.0278501628664495</v>
      </c>
    </row>
    <row r="19" customFormat="false" ht="31.5" hidden="false" customHeight="true" outlineLevel="0" collapsed="false">
      <c r="A19" s="12" t="s">
        <v>95</v>
      </c>
      <c r="B19" s="29" t="s">
        <v>96</v>
      </c>
      <c r="C19" s="29" t="s">
        <v>97</v>
      </c>
      <c r="D19" s="29" t="s">
        <v>98</v>
      </c>
      <c r="E19" s="30" t="n">
        <v>28000</v>
      </c>
      <c r="F19" s="15" t="n">
        <v>2240000</v>
      </c>
      <c r="G19" s="15" t="n">
        <v>920000</v>
      </c>
      <c r="H19" s="31" t="n">
        <v>2.43</v>
      </c>
      <c r="I19" s="15" t="n">
        <v>62500</v>
      </c>
      <c r="J19" s="16" t="n">
        <f aca="false">I19/F19</f>
        <v>0.0279017857142857</v>
      </c>
      <c r="K19" s="32" t="n">
        <f aca="false">E19/I19</f>
        <v>0.448</v>
      </c>
      <c r="L19" s="15" t="n">
        <v>51800</v>
      </c>
      <c r="M19" s="15" t="n">
        <v>1750</v>
      </c>
      <c r="N19" s="13" t="n">
        <v>218400</v>
      </c>
      <c r="O19" s="14" t="n">
        <f aca="false">N19/E19</f>
        <v>7.8</v>
      </c>
      <c r="P19" s="32" t="n">
        <f aca="false">E19/M19</f>
        <v>16</v>
      </c>
      <c r="Q19" s="15" t="n">
        <v>2920</v>
      </c>
      <c r="R19" s="16" t="n">
        <f aca="false">M19/I19</f>
        <v>0.028</v>
      </c>
    </row>
    <row r="20" customFormat="false" ht="25.5" hidden="false" customHeight="true" outlineLevel="0" collapsed="false">
      <c r="A20" s="28" t="s">
        <v>99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</row>
    <row r="21" customFormat="false" ht="31.5" hidden="false" customHeight="true" outlineLevel="0" collapsed="false">
      <c r="A21" s="12" t="s">
        <v>100</v>
      </c>
      <c r="B21" s="29" t="s">
        <v>101</v>
      </c>
      <c r="C21" s="29" t="s">
        <v>64</v>
      </c>
      <c r="D21" s="29" t="s">
        <v>102</v>
      </c>
      <c r="E21" s="30" t="n">
        <v>32000</v>
      </c>
      <c r="F21" s="15" t="n">
        <v>2580000</v>
      </c>
      <c r="G21" s="15" t="n">
        <v>1020000</v>
      </c>
      <c r="H21" s="31" t="n">
        <v>2.53</v>
      </c>
      <c r="I21" s="15" t="n">
        <v>72400</v>
      </c>
      <c r="J21" s="16" t="n">
        <f aca="false">I21/F21</f>
        <v>0.028062015503876</v>
      </c>
      <c r="K21" s="32" t="n">
        <f aca="false">E21/I21</f>
        <v>0.441988950276243</v>
      </c>
      <c r="L21" s="15" t="n">
        <v>60200</v>
      </c>
      <c r="M21" s="15" t="n">
        <v>2080</v>
      </c>
      <c r="N21" s="13" t="n">
        <v>266200</v>
      </c>
      <c r="O21" s="14" t="n">
        <f aca="false">N21/E21</f>
        <v>8.31875</v>
      </c>
      <c r="P21" s="32" t="n">
        <f aca="false">E21/M21</f>
        <v>15.3846153846154</v>
      </c>
      <c r="Q21" s="15" t="n">
        <v>3480</v>
      </c>
      <c r="R21" s="16" t="n">
        <f aca="false">M21/I21</f>
        <v>0.0287292817679558</v>
      </c>
    </row>
    <row r="22" customFormat="false" ht="31.5" hidden="false" customHeight="true" outlineLevel="0" collapsed="false">
      <c r="A22" s="12" t="s">
        <v>103</v>
      </c>
      <c r="B22" s="29" t="s">
        <v>104</v>
      </c>
      <c r="C22" s="29" t="s">
        <v>105</v>
      </c>
      <c r="D22" s="29" t="s">
        <v>106</v>
      </c>
      <c r="E22" s="30" t="n">
        <v>22000</v>
      </c>
      <c r="F22" s="15" t="n">
        <v>1780000</v>
      </c>
      <c r="G22" s="15" t="n">
        <v>680000</v>
      </c>
      <c r="H22" s="31" t="n">
        <v>2.62</v>
      </c>
      <c r="I22" s="15" t="n">
        <v>58200</v>
      </c>
      <c r="J22" s="16" t="n">
        <f aca="false">I22/F22</f>
        <v>0.0326966292134831</v>
      </c>
      <c r="K22" s="32" t="n">
        <f aca="false">E22/I22</f>
        <v>0.378006872852234</v>
      </c>
      <c r="L22" s="15" t="n">
        <v>48600</v>
      </c>
      <c r="M22" s="15" t="n">
        <v>1920</v>
      </c>
      <c r="N22" s="13" t="n">
        <v>268800</v>
      </c>
      <c r="O22" s="14" t="n">
        <f aca="false">N22/E22</f>
        <v>12.2181818181818</v>
      </c>
      <c r="P22" s="32" t="n">
        <f aca="false">E22/M22</f>
        <v>11.4583333333333</v>
      </c>
      <c r="Q22" s="15" t="n">
        <v>3200</v>
      </c>
      <c r="R22" s="16" t="n">
        <f aca="false">M22/I22</f>
        <v>0.0329896907216495</v>
      </c>
    </row>
    <row r="23" customFormat="false" ht="31.5" hidden="false" customHeight="true" outlineLevel="0" collapsed="false">
      <c r="A23" s="12" t="s">
        <v>107</v>
      </c>
      <c r="B23" s="29" t="s">
        <v>108</v>
      </c>
      <c r="C23" s="29" t="s">
        <v>48</v>
      </c>
      <c r="D23" s="29" t="s">
        <v>109</v>
      </c>
      <c r="E23" s="30" t="n">
        <v>95000</v>
      </c>
      <c r="F23" s="15" t="n">
        <v>7620000</v>
      </c>
      <c r="G23" s="15" t="n">
        <v>2450000</v>
      </c>
      <c r="H23" s="31" t="n">
        <v>3.11</v>
      </c>
      <c r="I23" s="15" t="n">
        <v>198500</v>
      </c>
      <c r="J23" s="16" t="n">
        <f aca="false">I23/F23</f>
        <v>0.0260498687664042</v>
      </c>
      <c r="K23" s="32" t="n">
        <f aca="false">E23/I23</f>
        <v>0.478589420654912</v>
      </c>
      <c r="L23" s="15" t="n">
        <v>165200</v>
      </c>
      <c r="M23" s="15" t="n">
        <v>6280</v>
      </c>
      <c r="N23" s="13" t="n">
        <v>952500</v>
      </c>
      <c r="O23" s="14" t="n">
        <f aca="false">N23/E23</f>
        <v>10.0263157894737</v>
      </c>
      <c r="P23" s="32" t="n">
        <f aca="false">E23/M23</f>
        <v>15.1273885350318</v>
      </c>
      <c r="Q23" s="15" t="n">
        <v>10420</v>
      </c>
      <c r="R23" s="16" t="n">
        <f aca="false">M23/I23</f>
        <v>0.0316372795969773</v>
      </c>
    </row>
    <row r="24" customFormat="false" ht="31.5" hidden="false" customHeight="true" outlineLevel="0" collapsed="false">
      <c r="A24" s="12" t="s">
        <v>110</v>
      </c>
      <c r="B24" s="29" t="s">
        <v>111</v>
      </c>
      <c r="C24" s="29" t="s">
        <v>60</v>
      </c>
      <c r="D24" s="29" t="s">
        <v>112</v>
      </c>
      <c r="E24" s="30" t="n">
        <v>72000</v>
      </c>
      <c r="F24" s="15" t="n">
        <v>5750000</v>
      </c>
      <c r="G24" s="15" t="n">
        <v>2100000</v>
      </c>
      <c r="H24" s="31" t="n">
        <v>2.74</v>
      </c>
      <c r="I24" s="15" t="n">
        <v>148200</v>
      </c>
      <c r="J24" s="16" t="n">
        <f aca="false">I24/F24</f>
        <v>0.0257739130434783</v>
      </c>
      <c r="K24" s="32" t="n">
        <f aca="false">E24/I24</f>
        <v>0.48582995951417</v>
      </c>
      <c r="L24" s="15" t="n">
        <v>123400</v>
      </c>
      <c r="M24" s="15" t="n">
        <v>4250</v>
      </c>
      <c r="N24" s="13" t="n">
        <v>578500</v>
      </c>
      <c r="O24" s="14" t="n">
        <f aca="false">N24/E24</f>
        <v>8.03472222222222</v>
      </c>
      <c r="P24" s="32" t="n">
        <f aca="false">E24/M24</f>
        <v>16.9411764705882</v>
      </c>
      <c r="Q24" s="15" t="n">
        <v>7080</v>
      </c>
      <c r="R24" s="16" t="n">
        <f aca="false">M24/I24</f>
        <v>0.0286774628879892</v>
      </c>
    </row>
    <row r="25" customFormat="false" ht="31.5" hidden="false" customHeight="true" outlineLevel="0" collapsed="false">
      <c r="A25" s="12" t="s">
        <v>113</v>
      </c>
      <c r="B25" s="29" t="s">
        <v>114</v>
      </c>
      <c r="C25" s="29" t="s">
        <v>115</v>
      </c>
      <c r="D25" s="29" t="s">
        <v>116</v>
      </c>
      <c r="E25" s="30" t="n">
        <v>98000</v>
      </c>
      <c r="F25" s="15" t="n">
        <v>7850000</v>
      </c>
      <c r="G25" s="15" t="n">
        <v>2580000</v>
      </c>
      <c r="H25" s="31" t="n">
        <v>3.04</v>
      </c>
      <c r="I25" s="15" t="n">
        <v>204500</v>
      </c>
      <c r="J25" s="16" t="n">
        <f aca="false">I25/F25</f>
        <v>0.0260509554140127</v>
      </c>
      <c r="K25" s="32" t="n">
        <f aca="false">E25/I25</f>
        <v>0.47921760391198</v>
      </c>
      <c r="L25" s="15" t="n">
        <v>170200</v>
      </c>
      <c r="M25" s="15" t="n">
        <v>6420</v>
      </c>
      <c r="N25" s="13" t="n">
        <v>892400</v>
      </c>
      <c r="O25" s="14" t="n">
        <f aca="false">N25/E25</f>
        <v>9.10612244897959</v>
      </c>
      <c r="P25" s="32" t="n">
        <f aca="false">E25/M25</f>
        <v>15.2647975077882</v>
      </c>
      <c r="Q25" s="15" t="n">
        <v>10680</v>
      </c>
      <c r="R25" s="16" t="n">
        <f aca="false">M25/I25</f>
        <v>0.0313936430317848</v>
      </c>
    </row>
    <row r="26" customFormat="false" ht="31.5" hidden="false" customHeight="true" outlineLevel="0" collapsed="false">
      <c r="A26" s="12" t="s">
        <v>117</v>
      </c>
      <c r="B26" s="29" t="s">
        <v>118</v>
      </c>
      <c r="C26" s="29" t="s">
        <v>48</v>
      </c>
      <c r="D26" s="29" t="s">
        <v>119</v>
      </c>
      <c r="E26" s="30" t="n">
        <v>25000</v>
      </c>
      <c r="F26" s="15" t="n">
        <v>1920000</v>
      </c>
      <c r="G26" s="15" t="n">
        <v>720000</v>
      </c>
      <c r="H26" s="31" t="n">
        <v>2.67</v>
      </c>
      <c r="I26" s="15" t="n">
        <v>52800</v>
      </c>
      <c r="J26" s="16" t="n">
        <f aca="false">I26/F26</f>
        <v>0.0275</v>
      </c>
      <c r="K26" s="32" t="n">
        <f aca="false">E26/I26</f>
        <v>0.473484848484849</v>
      </c>
      <c r="L26" s="15" t="n">
        <v>43800</v>
      </c>
      <c r="M26" s="15" t="n">
        <v>1580</v>
      </c>
      <c r="N26" s="13" t="n">
        <v>189600</v>
      </c>
      <c r="O26" s="14" t="n">
        <f aca="false">N26/E26</f>
        <v>7.584</v>
      </c>
      <c r="P26" s="32" t="n">
        <f aca="false">E26/M26</f>
        <v>15.8227848101266</v>
      </c>
      <c r="Q26" s="15" t="n">
        <v>2640</v>
      </c>
      <c r="R26" s="16" t="n">
        <f aca="false">M26/I26</f>
        <v>0.0299242424242424</v>
      </c>
    </row>
    <row r="28" customFormat="false" ht="15" hidden="false" customHeight="false" outlineLevel="0" collapsed="false">
      <c r="A28" s="22" t="s">
        <v>28</v>
      </c>
      <c r="B28" s="33"/>
      <c r="C28" s="33"/>
      <c r="D28" s="33"/>
      <c r="E28" s="34" t="n">
        <f aca="false">SUMPRODUCT((LEN(B3:B26)&gt;0)*E3:E26)</f>
        <v>876000</v>
      </c>
      <c r="F28" s="35" t="n">
        <f aca="false">SUMPRODUCT((LEN(B3:B26)&gt;0)*F3:F26)</f>
        <v>70420000</v>
      </c>
      <c r="G28" s="35" t="n">
        <f aca="false">SUMPRODUCT((LEN(B3:B26)&gt;0)*G3:G26)</f>
        <v>26130000</v>
      </c>
      <c r="H28" s="36" t="n">
        <f aca="false">F28/G28</f>
        <v>2.69498660543437</v>
      </c>
      <c r="I28" s="35" t="n">
        <f aca="false">SUMPRODUCT((LEN(B3:B26)&gt;0)*I3:I26)</f>
        <v>1892700</v>
      </c>
      <c r="J28" s="37" t="n">
        <f aca="false">I28/F28</f>
        <v>0.026877307583073</v>
      </c>
      <c r="K28" s="38" t="n">
        <f aca="false">E28/I28</f>
        <v>0.462830876525598</v>
      </c>
      <c r="L28" s="35" t="n">
        <f aca="false">SUMPRODUCT((LEN(B3:B26)&gt;0)*L3:L26)</f>
        <v>1573800</v>
      </c>
      <c r="M28" s="35" t="n">
        <f aca="false">SUMPRODUCT((LEN(B3:B26)&gt;0)*M3:M26)</f>
        <v>54170</v>
      </c>
      <c r="N28" s="34" t="n">
        <f aca="false">SUMPRODUCT((LEN(B3:B26)&gt;0)*N3:N26)</f>
        <v>7257600</v>
      </c>
      <c r="O28" s="39" t="n">
        <f aca="false">N28/E28</f>
        <v>8.28493150684932</v>
      </c>
      <c r="P28" s="38" t="n">
        <f aca="false">E28/M28</f>
        <v>16.1713125346133</v>
      </c>
      <c r="Q28" s="35" t="n">
        <f aca="false">SUMPRODUCT((LEN(B3:B26)&gt;0)*Q3:Q26)</f>
        <v>90370</v>
      </c>
      <c r="R28" s="37" t="n">
        <f aca="false">M28/I28</f>
        <v>0.028620489248164</v>
      </c>
    </row>
  </sheetData>
  <mergeCells count="5">
    <mergeCell ref="A1:R1"/>
    <mergeCell ref="A3:R3"/>
    <mergeCell ref="A9:R9"/>
    <mergeCell ref="A15:R15"/>
    <mergeCell ref="A20:R2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877F2"/>
    <pageSetUpPr fitToPage="false"/>
  </sheetPr>
  <dimension ref="A1:J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14"/>
    <col collapsed="false" customWidth="true" hidden="false" outlineLevel="0" max="2" min="2" style="0" width="18"/>
    <col collapsed="false" customWidth="true" hidden="false" outlineLevel="0" max="3" min="3" style="0" width="16"/>
    <col collapsed="false" customWidth="true" hidden="false" outlineLevel="0" max="4" min="4" style="0" width="14"/>
    <col collapsed="false" customWidth="true" hidden="false" outlineLevel="0" max="5" min="5" style="0" width="10"/>
    <col collapsed="false" customWidth="true" hidden="false" outlineLevel="0" max="6" min="6" style="0" width="12"/>
    <col collapsed="false" customWidth="true" hidden="false" outlineLevel="0" max="7" min="7" style="0" width="10"/>
    <col collapsed="false" customWidth="true" hidden="false" outlineLevel="0" max="8" min="8" style="0" width="18"/>
    <col collapsed="false" customWidth="true" hidden="false" outlineLevel="0" max="9" min="9" style="0" width="10"/>
    <col collapsed="false" customWidth="true" hidden="false" outlineLevel="0" max="10" min="10" style="0" width="12"/>
  </cols>
  <sheetData>
    <row r="1" customFormat="false" ht="37.5" hidden="false" customHeight="true" outlineLevel="0" collapsed="false">
      <c r="A1" s="27" t="s">
        <v>120</v>
      </c>
      <c r="B1" s="27"/>
      <c r="C1" s="27"/>
      <c r="D1" s="27"/>
      <c r="E1" s="27"/>
      <c r="F1" s="27"/>
      <c r="G1" s="27"/>
      <c r="H1" s="27"/>
      <c r="I1" s="27"/>
      <c r="J1" s="27"/>
    </row>
    <row r="2" customFormat="false" ht="23.85" hidden="false" customHeight="false" outlineLevel="0" collapsed="false">
      <c r="A2" s="11" t="s">
        <v>121</v>
      </c>
      <c r="B2" s="11" t="s">
        <v>122</v>
      </c>
      <c r="C2" s="11" t="s">
        <v>20</v>
      </c>
      <c r="D2" s="11" t="s">
        <v>21</v>
      </c>
      <c r="E2" s="11" t="s">
        <v>22</v>
      </c>
      <c r="F2" s="11" t="s">
        <v>38</v>
      </c>
      <c r="G2" s="11" t="s">
        <v>23</v>
      </c>
      <c r="H2" s="11" t="s">
        <v>41</v>
      </c>
      <c r="I2" s="11" t="s">
        <v>19</v>
      </c>
      <c r="J2" s="11" t="s">
        <v>42</v>
      </c>
    </row>
    <row r="3" customFormat="false" ht="15" hidden="false" customHeight="false" outlineLevel="0" collapsed="false">
      <c r="A3" s="12" t="s">
        <v>123</v>
      </c>
      <c r="B3" s="13" t="n">
        <v>62000</v>
      </c>
      <c r="C3" s="15" t="n">
        <v>3250000</v>
      </c>
      <c r="D3" s="15" t="n">
        <v>86200</v>
      </c>
      <c r="E3" s="16" t="n">
        <f aca="false">D3/C3</f>
        <v>0.0265230769230769</v>
      </c>
      <c r="F3" s="32" t="n">
        <f aca="false">B3/D3</f>
        <v>0.719257540603248</v>
      </c>
      <c r="G3" s="15" t="n">
        <v>2480</v>
      </c>
      <c r="H3" s="13" t="n">
        <v>338600</v>
      </c>
      <c r="I3" s="14" t="n">
        <f aca="false">H3/B3</f>
        <v>5.46129032258065</v>
      </c>
      <c r="J3" s="32" t="n">
        <f aca="false">B3/G3</f>
        <v>25</v>
      </c>
    </row>
    <row r="4" customFormat="false" ht="15" hidden="false" customHeight="false" outlineLevel="0" collapsed="false">
      <c r="A4" s="17" t="s">
        <v>124</v>
      </c>
      <c r="B4" s="18" t="n">
        <v>68000</v>
      </c>
      <c r="C4" s="20" t="n">
        <v>3580000</v>
      </c>
      <c r="D4" s="20" t="n">
        <v>98400</v>
      </c>
      <c r="E4" s="21" t="n">
        <f aca="false">D4/C4</f>
        <v>0.0274860335195531</v>
      </c>
      <c r="F4" s="40" t="n">
        <f aca="false">B4/D4</f>
        <v>0.691056910569106</v>
      </c>
      <c r="G4" s="20" t="n">
        <v>2890</v>
      </c>
      <c r="H4" s="18" t="n">
        <v>385400</v>
      </c>
      <c r="I4" s="19" t="n">
        <f aca="false">H4/B4</f>
        <v>5.66764705882353</v>
      </c>
      <c r="J4" s="40" t="n">
        <f aca="false">B4/G4</f>
        <v>23.5294117647059</v>
      </c>
    </row>
    <row r="5" customFormat="false" ht="15" hidden="false" customHeight="false" outlineLevel="0" collapsed="false">
      <c r="A5" s="12" t="s">
        <v>125</v>
      </c>
      <c r="B5" s="13" t="n">
        <v>68000</v>
      </c>
      <c r="C5" s="15" t="n">
        <v>3420000</v>
      </c>
      <c r="D5" s="15" t="n">
        <v>86900</v>
      </c>
      <c r="E5" s="16" t="n">
        <f aca="false">D5/C5</f>
        <v>0.0254093567251462</v>
      </c>
      <c r="F5" s="32" t="n">
        <f aca="false">B5/D5</f>
        <v>0.782508630609896</v>
      </c>
      <c r="G5" s="15" t="n">
        <v>2350</v>
      </c>
      <c r="H5" s="13" t="n">
        <v>241400</v>
      </c>
      <c r="I5" s="14" t="n">
        <f aca="false">H5/B5</f>
        <v>3.55</v>
      </c>
      <c r="J5" s="32" t="n">
        <f aca="false">B5/G5</f>
        <v>28.936170212766</v>
      </c>
    </row>
    <row r="6" customFormat="false" ht="15" hidden="false" customHeight="false" outlineLevel="0" collapsed="false">
      <c r="A6" s="17" t="s">
        <v>126</v>
      </c>
      <c r="B6" s="18" t="n">
        <v>48000</v>
      </c>
      <c r="C6" s="20" t="n">
        <v>3150000</v>
      </c>
      <c r="D6" s="20" t="n">
        <v>82400</v>
      </c>
      <c r="E6" s="21" t="n">
        <f aca="false">D6/C6</f>
        <v>0.0261587301587302</v>
      </c>
      <c r="F6" s="40" t="n">
        <f aca="false">B6/D6</f>
        <v>0.58252427184466</v>
      </c>
      <c r="G6" s="20" t="n">
        <v>2380</v>
      </c>
      <c r="H6" s="18" t="n">
        <v>312600</v>
      </c>
      <c r="I6" s="19" t="n">
        <f aca="false">H6/B6</f>
        <v>6.5125</v>
      </c>
      <c r="J6" s="40" t="n">
        <f aca="false">B6/G6</f>
        <v>20.1680672268908</v>
      </c>
    </row>
    <row r="7" customFormat="false" ht="15" hidden="false" customHeight="false" outlineLevel="0" collapsed="false">
      <c r="A7" s="12" t="s">
        <v>127</v>
      </c>
      <c r="B7" s="13" t="n">
        <v>52000</v>
      </c>
      <c r="C7" s="15" t="n">
        <v>3480000</v>
      </c>
      <c r="D7" s="15" t="n">
        <v>95200</v>
      </c>
      <c r="E7" s="16" t="n">
        <f aca="false">D7/C7</f>
        <v>0.0273563218390805</v>
      </c>
      <c r="F7" s="32" t="n">
        <f aca="false">B7/D7</f>
        <v>0.546218487394958</v>
      </c>
      <c r="G7" s="15" t="n">
        <v>2850</v>
      </c>
      <c r="H7" s="13" t="n">
        <v>358400</v>
      </c>
      <c r="I7" s="14" t="n">
        <f aca="false">H7/B7</f>
        <v>6.89230769230769</v>
      </c>
      <c r="J7" s="32" t="n">
        <f aca="false">B7/G7</f>
        <v>18.2456140350877</v>
      </c>
    </row>
    <row r="8" customFormat="false" ht="15" hidden="false" customHeight="false" outlineLevel="0" collapsed="false">
      <c r="A8" s="17" t="s">
        <v>128</v>
      </c>
      <c r="B8" s="18" t="n">
        <v>72000</v>
      </c>
      <c r="C8" s="20" t="n">
        <v>4550000</v>
      </c>
      <c r="D8" s="20" t="n">
        <v>118300</v>
      </c>
      <c r="E8" s="21" t="n">
        <f aca="false">D8/C8</f>
        <v>0.026</v>
      </c>
      <c r="F8" s="40" t="n">
        <f aca="false">B8/D8</f>
        <v>0.608622147083686</v>
      </c>
      <c r="G8" s="20" t="n">
        <v>3740</v>
      </c>
      <c r="H8" s="18" t="n">
        <v>497800</v>
      </c>
      <c r="I8" s="19" t="n">
        <f aca="false">H8/B8</f>
        <v>6.91388888888889</v>
      </c>
      <c r="J8" s="40" t="n">
        <f aca="false">B8/G8</f>
        <v>19.2513368983957</v>
      </c>
    </row>
    <row r="9" customFormat="false" ht="15" hidden="false" customHeight="false" outlineLevel="0" collapsed="false">
      <c r="A9" s="12" t="s">
        <v>129</v>
      </c>
      <c r="B9" s="13" t="n">
        <v>38000</v>
      </c>
      <c r="C9" s="15" t="n">
        <v>2180000</v>
      </c>
      <c r="D9" s="15" t="n">
        <v>58400</v>
      </c>
      <c r="E9" s="16" t="n">
        <f aca="false">D9/C9</f>
        <v>0.0267889908256881</v>
      </c>
      <c r="F9" s="32" t="n">
        <f aca="false">B9/D9</f>
        <v>0.650684931506849</v>
      </c>
      <c r="G9" s="15" t="n">
        <v>1680</v>
      </c>
      <c r="H9" s="13" t="n">
        <v>198500</v>
      </c>
      <c r="I9" s="14" t="n">
        <f aca="false">H9/B9</f>
        <v>5.22368421052632</v>
      </c>
      <c r="J9" s="32" t="n">
        <f aca="false">B9/G9</f>
        <v>22.6190476190476</v>
      </c>
    </row>
    <row r="10" customFormat="false" ht="15" hidden="false" customHeight="false" outlineLevel="0" collapsed="false">
      <c r="A10" s="17" t="s">
        <v>130</v>
      </c>
      <c r="B10" s="18" t="n">
        <v>42000</v>
      </c>
      <c r="C10" s="20" t="n">
        <v>2850000</v>
      </c>
      <c r="D10" s="20" t="n">
        <v>78200</v>
      </c>
      <c r="E10" s="21" t="n">
        <f aca="false">D10/C10</f>
        <v>0.0274385964912281</v>
      </c>
      <c r="F10" s="40" t="n">
        <f aca="false">B10/D10</f>
        <v>0.537084398976982</v>
      </c>
      <c r="G10" s="20" t="n">
        <v>2260</v>
      </c>
      <c r="H10" s="18" t="n">
        <v>262800</v>
      </c>
      <c r="I10" s="19" t="n">
        <f aca="false">H10/B10</f>
        <v>6.25714285714286</v>
      </c>
      <c r="J10" s="40" t="n">
        <f aca="false">B10/G10</f>
        <v>18.5840707964602</v>
      </c>
    </row>
    <row r="11" customFormat="false" ht="15" hidden="false" customHeight="false" outlineLevel="0" collapsed="false">
      <c r="A11" s="12" t="s">
        <v>131</v>
      </c>
      <c r="B11" s="13" t="n">
        <v>82000</v>
      </c>
      <c r="C11" s="15" t="n">
        <v>5130000</v>
      </c>
      <c r="D11" s="15" t="n">
        <v>131500</v>
      </c>
      <c r="E11" s="16" t="n">
        <f aca="false">D11/C11</f>
        <v>0.0256335282651072</v>
      </c>
      <c r="F11" s="32" t="n">
        <f aca="false">B11/D11</f>
        <v>0.623574144486692</v>
      </c>
      <c r="G11" s="15" t="n">
        <v>4050</v>
      </c>
      <c r="H11" s="13" t="n">
        <v>528200</v>
      </c>
      <c r="I11" s="14" t="n">
        <f aca="false">H11/B11</f>
        <v>6.44146341463415</v>
      </c>
      <c r="J11" s="32" t="n">
        <f aca="false">B11/G11</f>
        <v>20.2469135802469</v>
      </c>
    </row>
    <row r="12" customFormat="false" ht="15" hidden="false" customHeight="false" outlineLevel="0" collapsed="false">
      <c r="A12" s="17" t="s">
        <v>132</v>
      </c>
      <c r="B12" s="18" t="n">
        <v>48000</v>
      </c>
      <c r="C12" s="20" t="n">
        <v>3280000</v>
      </c>
      <c r="D12" s="20" t="n">
        <v>88600</v>
      </c>
      <c r="E12" s="21" t="n">
        <f aca="false">D12/C12</f>
        <v>0.0270121951219512</v>
      </c>
      <c r="F12" s="40" t="n">
        <f aca="false">B12/D12</f>
        <v>0.54176072234763</v>
      </c>
      <c r="G12" s="20" t="n">
        <v>2680</v>
      </c>
      <c r="H12" s="18" t="n">
        <v>342200</v>
      </c>
      <c r="I12" s="19" t="n">
        <f aca="false">H12/B12</f>
        <v>7.12916666666667</v>
      </c>
      <c r="J12" s="40" t="n">
        <f aca="false">B12/G12</f>
        <v>17.910447761194</v>
      </c>
    </row>
    <row r="13" customFormat="false" ht="15" hidden="false" customHeight="false" outlineLevel="0" collapsed="false">
      <c r="A13" s="12" t="s">
        <v>133</v>
      </c>
      <c r="B13" s="13" t="n">
        <v>178000</v>
      </c>
      <c r="C13" s="15" t="n">
        <v>12450000</v>
      </c>
      <c r="D13" s="15" t="n">
        <v>328200</v>
      </c>
      <c r="E13" s="16" t="n">
        <f aca="false">D13/C13</f>
        <v>0.0263614457831325</v>
      </c>
      <c r="F13" s="32" t="n">
        <f aca="false">B13/D13</f>
        <v>0.542352224253504</v>
      </c>
      <c r="G13" s="15" t="n">
        <v>10850</v>
      </c>
      <c r="H13" s="13" t="n">
        <v>1542600</v>
      </c>
      <c r="I13" s="14" t="n">
        <f aca="false">H13/B13</f>
        <v>8.66629213483146</v>
      </c>
      <c r="J13" s="32" t="n">
        <f aca="false">B13/G13</f>
        <v>16.4055299539171</v>
      </c>
    </row>
    <row r="14" customFormat="false" ht="15" hidden="false" customHeight="false" outlineLevel="0" collapsed="false">
      <c r="A14" s="17" t="s">
        <v>134</v>
      </c>
      <c r="B14" s="18" t="n">
        <v>132000</v>
      </c>
      <c r="C14" s="20" t="n">
        <v>9200000</v>
      </c>
      <c r="D14" s="20" t="n">
        <v>233300</v>
      </c>
      <c r="E14" s="21" t="n">
        <f aca="false">D14/C14</f>
        <v>0.0253586956521739</v>
      </c>
      <c r="F14" s="40" t="n">
        <f aca="false">B14/D14</f>
        <v>0.565795113587655</v>
      </c>
      <c r="G14" s="20" t="n">
        <v>7550</v>
      </c>
      <c r="H14" s="18" t="n">
        <v>1208700</v>
      </c>
      <c r="I14" s="19" t="n">
        <f aca="false">H14/B14</f>
        <v>9.15681818181818</v>
      </c>
      <c r="J14" s="40" t="n">
        <f aca="false">B14/G14</f>
        <v>17.4834437086093</v>
      </c>
    </row>
    <row r="15" customFormat="false" ht="15" hidden="false" customHeight="false" outlineLevel="0" collapsed="false">
      <c r="A15" s="22" t="s">
        <v>135</v>
      </c>
      <c r="B15" s="34" t="n">
        <f aca="false">SUM(B3:B14)</f>
        <v>890000</v>
      </c>
      <c r="C15" s="35" t="n">
        <f aca="false">SUM(C3:C14)</f>
        <v>56520000</v>
      </c>
      <c r="D15" s="35" t="n">
        <f aca="false">SUM(D3:D14)</f>
        <v>1485600</v>
      </c>
      <c r="E15" s="37" t="n">
        <f aca="false">D15/C15</f>
        <v>0.0262845010615711</v>
      </c>
      <c r="F15" s="38" t="n">
        <f aca="false">B15/D15</f>
        <v>0.599084544964997</v>
      </c>
      <c r="G15" s="35" t="n">
        <f aca="false">SUM(G3:G14)</f>
        <v>45760</v>
      </c>
      <c r="H15" s="34" t="n">
        <f aca="false">SUM(H3:H14)</f>
        <v>6217200</v>
      </c>
      <c r="I15" s="39" t="n">
        <f aca="false">H15/B15</f>
        <v>6.98561797752809</v>
      </c>
      <c r="J15" s="38" t="n">
        <f aca="false">B15/G15</f>
        <v>19.4493006993007</v>
      </c>
    </row>
  </sheetData>
  <mergeCells count="1">
    <mergeCell ref="A1:J1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877F2"/>
    <pageSetUpPr fitToPage="false"/>
  </sheetPr>
  <dimension ref="A1:I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4" topLeftCell="B5" activePane="bottomRight" state="frozen"/>
      <selection pane="topLeft" activeCell="A1" activeCellId="0" sqref="A1"/>
      <selection pane="topRight" activeCell="B1" activeCellId="0" sqref="B1"/>
      <selection pane="bottomLeft" activeCell="A5" activeCellId="0" sqref="A5"/>
      <selection pane="bottomRigh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18"/>
    <col collapsed="false" customWidth="true" hidden="false" outlineLevel="0" max="3" min="2" style="0" width="16"/>
    <col collapsed="false" customWidth="true" hidden="false" outlineLevel="0" max="4" min="4" style="0" width="14"/>
    <col collapsed="false" customWidth="true" hidden="false" outlineLevel="0" max="7" min="5" style="0" width="10"/>
    <col collapsed="false" customWidth="true" hidden="false" outlineLevel="0" max="9" min="8" style="0" width="12"/>
  </cols>
  <sheetData>
    <row r="1" customFormat="false" ht="37.5" hidden="false" customHeight="true" outlineLevel="0" collapsed="false">
      <c r="A1" s="27" t="s">
        <v>136</v>
      </c>
      <c r="B1" s="27"/>
      <c r="C1" s="27"/>
      <c r="D1" s="27"/>
      <c r="E1" s="27"/>
      <c r="F1" s="27"/>
      <c r="G1" s="27"/>
      <c r="H1" s="27"/>
      <c r="I1" s="27"/>
    </row>
    <row r="3" customFormat="false" ht="15" hidden="false" customHeight="false" outlineLevel="0" collapsed="false">
      <c r="A3" s="3" t="s">
        <v>137</v>
      </c>
      <c r="B3" s="3"/>
      <c r="C3" s="3"/>
      <c r="D3" s="3"/>
      <c r="E3" s="3"/>
      <c r="F3" s="3"/>
      <c r="G3" s="3"/>
      <c r="H3" s="3"/>
      <c r="I3" s="3"/>
    </row>
    <row r="4" customFormat="false" ht="15" hidden="false" customHeight="false" outlineLevel="0" collapsed="false">
      <c r="A4" s="11" t="s">
        <v>138</v>
      </c>
      <c r="B4" s="11" t="s">
        <v>139</v>
      </c>
      <c r="C4" s="11" t="s">
        <v>20</v>
      </c>
      <c r="D4" s="11" t="s">
        <v>21</v>
      </c>
      <c r="E4" s="11" t="s">
        <v>22</v>
      </c>
      <c r="F4" s="11" t="s">
        <v>23</v>
      </c>
      <c r="G4" s="11" t="s">
        <v>19</v>
      </c>
      <c r="H4" s="11" t="s">
        <v>38</v>
      </c>
      <c r="I4" s="11" t="s">
        <v>42</v>
      </c>
    </row>
    <row r="5" customFormat="false" ht="15" hidden="false" customHeight="false" outlineLevel="0" collapsed="false">
      <c r="A5" s="12" t="s">
        <v>140</v>
      </c>
      <c r="B5" s="41" t="n">
        <v>0.12</v>
      </c>
      <c r="C5" s="15" t="n">
        <v>5820000</v>
      </c>
      <c r="D5" s="15" t="n">
        <v>168400</v>
      </c>
      <c r="E5" s="16" t="n">
        <f aca="false">D5/C5</f>
        <v>0.0289347079037801</v>
      </c>
      <c r="F5" s="15" t="n">
        <v>3460</v>
      </c>
      <c r="G5" s="14" t="n">
        <v>4.85</v>
      </c>
      <c r="H5" s="32" t="n">
        <f aca="false">B5*892000/D5</f>
        <v>0.63562945368171</v>
      </c>
      <c r="I5" s="32" t="n">
        <f aca="false">B5*892000/F5</f>
        <v>30.9364161849711</v>
      </c>
    </row>
    <row r="6" customFormat="false" ht="15" hidden="false" customHeight="false" outlineLevel="0" collapsed="false">
      <c r="A6" s="17" t="s">
        <v>141</v>
      </c>
      <c r="B6" s="42" t="n">
        <v>0.32</v>
      </c>
      <c r="C6" s="20" t="n">
        <v>15530000</v>
      </c>
      <c r="D6" s="20" t="n">
        <v>425800</v>
      </c>
      <c r="E6" s="21" t="n">
        <f aca="false">D6/C6</f>
        <v>0.0274179008370895</v>
      </c>
      <c r="F6" s="20" t="n">
        <v>13200</v>
      </c>
      <c r="G6" s="19" t="n">
        <v>5.62</v>
      </c>
      <c r="H6" s="40" t="n">
        <f aca="false">B6*892000/D6</f>
        <v>0.670361672146548</v>
      </c>
      <c r="I6" s="40" t="n">
        <f aca="false">B6*892000/F6</f>
        <v>21.6242424242424</v>
      </c>
    </row>
    <row r="7" customFormat="false" ht="15" hidden="false" customHeight="false" outlineLevel="0" collapsed="false">
      <c r="A7" s="12" t="s">
        <v>142</v>
      </c>
      <c r="B7" s="41" t="n">
        <v>0.28</v>
      </c>
      <c r="C7" s="15" t="n">
        <v>13590000</v>
      </c>
      <c r="D7" s="15" t="n">
        <v>364400</v>
      </c>
      <c r="E7" s="16" t="n">
        <f aca="false">D7/C7</f>
        <v>0.0268138337012509</v>
      </c>
      <c r="F7" s="15" t="n">
        <v>11540</v>
      </c>
      <c r="G7" s="14" t="n">
        <v>5.78</v>
      </c>
      <c r="H7" s="32" t="n">
        <f aca="false">B7*892000/D7</f>
        <v>0.685400658616905</v>
      </c>
      <c r="I7" s="32" t="n">
        <f aca="false">B7*892000/F7</f>
        <v>21.6429809358752</v>
      </c>
    </row>
    <row r="8" customFormat="false" ht="15" hidden="false" customHeight="false" outlineLevel="0" collapsed="false">
      <c r="A8" s="17" t="s">
        <v>143</v>
      </c>
      <c r="B8" s="42" t="n">
        <v>0.18</v>
      </c>
      <c r="C8" s="20" t="n">
        <v>8730000</v>
      </c>
      <c r="D8" s="20" t="n">
        <v>218200</v>
      </c>
      <c r="E8" s="21" t="n">
        <f aca="false">D8/C8</f>
        <v>0.0249942726231386</v>
      </c>
      <c r="F8" s="20" t="n">
        <v>6920</v>
      </c>
      <c r="G8" s="19" t="n">
        <v>5.21</v>
      </c>
      <c r="H8" s="40" t="n">
        <f aca="false">B8*892000/D8</f>
        <v>0.735838680109991</v>
      </c>
      <c r="I8" s="40" t="n">
        <f aca="false">B8*892000/F8</f>
        <v>23.2023121387283</v>
      </c>
    </row>
    <row r="9" customFormat="false" ht="15" hidden="false" customHeight="false" outlineLevel="0" collapsed="false">
      <c r="A9" s="12" t="s">
        <v>144</v>
      </c>
      <c r="B9" s="41" t="n">
        <v>0.1</v>
      </c>
      <c r="C9" s="15" t="n">
        <v>4850000</v>
      </c>
      <c r="D9" s="15" t="n">
        <v>108800</v>
      </c>
      <c r="E9" s="16" t="n">
        <f aca="false">D9/C9</f>
        <v>0.0224329896907217</v>
      </c>
      <c r="F9" s="15" t="n">
        <v>3340</v>
      </c>
      <c r="G9" s="14" t="n">
        <v>4.48</v>
      </c>
      <c r="H9" s="32" t="n">
        <f aca="false">B9*892000/D9</f>
        <v>0.819852941176471</v>
      </c>
      <c r="I9" s="32" t="n">
        <f aca="false">B9*892000/F9</f>
        <v>26.7065868263473</v>
      </c>
    </row>
    <row r="12" customFormat="false" ht="15" hidden="false" customHeight="false" outlineLevel="0" collapsed="false">
      <c r="A12" s="3" t="s">
        <v>145</v>
      </c>
      <c r="B12" s="3"/>
      <c r="C12" s="3"/>
      <c r="D12" s="3"/>
      <c r="E12" s="3"/>
      <c r="F12" s="3"/>
      <c r="G12" s="3"/>
      <c r="H12" s="3"/>
      <c r="I12" s="3"/>
    </row>
    <row r="13" customFormat="false" ht="15" hidden="false" customHeight="false" outlineLevel="0" collapsed="false">
      <c r="A13" s="11" t="s">
        <v>146</v>
      </c>
      <c r="B13" s="11" t="s">
        <v>139</v>
      </c>
      <c r="C13" s="11" t="s">
        <v>20</v>
      </c>
      <c r="D13" s="11" t="s">
        <v>21</v>
      </c>
      <c r="E13" s="11" t="s">
        <v>22</v>
      </c>
      <c r="F13" s="11" t="s">
        <v>23</v>
      </c>
      <c r="G13" s="11" t="s">
        <v>19</v>
      </c>
      <c r="H13" s="11" t="s">
        <v>38</v>
      </c>
      <c r="I13" s="11" t="s">
        <v>42</v>
      </c>
    </row>
    <row r="14" customFormat="false" ht="15" hidden="false" customHeight="false" outlineLevel="0" collapsed="false">
      <c r="A14" s="12" t="s">
        <v>147</v>
      </c>
      <c r="B14" s="41" t="n">
        <v>0.62</v>
      </c>
      <c r="C14" s="15" t="n">
        <v>30080000</v>
      </c>
      <c r="D14" s="15" t="n">
        <v>828400</v>
      </c>
      <c r="E14" s="16" t="n">
        <f aca="false">D14/C14</f>
        <v>0.0275398936170213</v>
      </c>
      <c r="F14" s="15" t="n">
        <v>25620</v>
      </c>
      <c r="G14" s="14" t="n">
        <v>5.68</v>
      </c>
      <c r="H14" s="32" t="n">
        <f aca="false">B14*892000/D14</f>
        <v>0.667600193143409</v>
      </c>
      <c r="I14" s="32" t="n">
        <f aca="false">B14*892000/F14</f>
        <v>21.5862607338017</v>
      </c>
    </row>
    <row r="15" customFormat="false" ht="15" hidden="false" customHeight="false" outlineLevel="0" collapsed="false">
      <c r="A15" s="12" t="s">
        <v>148</v>
      </c>
      <c r="B15" s="41" t="n">
        <v>0.32</v>
      </c>
      <c r="C15" s="15" t="n">
        <v>15530000</v>
      </c>
      <c r="D15" s="15" t="n">
        <v>392600</v>
      </c>
      <c r="E15" s="16" t="n">
        <f aca="false">D15/C15</f>
        <v>0.0252801030264005</v>
      </c>
      <c r="F15" s="15" t="n">
        <v>10780</v>
      </c>
      <c r="G15" s="14" t="n">
        <v>4.82</v>
      </c>
      <c r="H15" s="32" t="n">
        <f aca="false">B15*892000/D15</f>
        <v>0.727050433010698</v>
      </c>
      <c r="I15" s="32" t="n">
        <f aca="false">B15*892000/F15</f>
        <v>26.4786641929499</v>
      </c>
    </row>
    <row r="16" customFormat="false" ht="15" hidden="false" customHeight="false" outlineLevel="0" collapsed="false">
      <c r="A16" s="12" t="s">
        <v>149</v>
      </c>
      <c r="B16" s="41" t="n">
        <v>0.06</v>
      </c>
      <c r="C16" s="15" t="n">
        <v>2910000</v>
      </c>
      <c r="D16" s="15" t="n">
        <v>64600</v>
      </c>
      <c r="E16" s="16" t="n">
        <f aca="false">D16/C16</f>
        <v>0.0221993127147766</v>
      </c>
      <c r="F16" s="15" t="n">
        <v>2060</v>
      </c>
      <c r="G16" s="14" t="n">
        <v>4.15</v>
      </c>
      <c r="H16" s="32" t="n">
        <f aca="false">B16*892000/D16</f>
        <v>0.828482972136223</v>
      </c>
      <c r="I16" s="32" t="n">
        <f aca="false">B16*892000/F16</f>
        <v>25.9805825242718</v>
      </c>
    </row>
    <row r="18" customFormat="false" ht="15" hidden="false" customHeight="false" outlineLevel="0" collapsed="false">
      <c r="A18" s="3" t="s">
        <v>150</v>
      </c>
      <c r="B18" s="3"/>
      <c r="C18" s="3"/>
      <c r="D18" s="3"/>
      <c r="E18" s="3"/>
      <c r="F18" s="3"/>
      <c r="G18" s="3"/>
      <c r="H18" s="3"/>
      <c r="I18" s="3"/>
    </row>
    <row r="19" customFormat="false" ht="15" hidden="false" customHeight="false" outlineLevel="0" collapsed="false">
      <c r="A19" s="11" t="s">
        <v>151</v>
      </c>
      <c r="B19" s="11" t="s">
        <v>139</v>
      </c>
      <c r="C19" s="11" t="s">
        <v>20</v>
      </c>
      <c r="D19" s="11" t="s">
        <v>21</v>
      </c>
      <c r="E19" s="11" t="s">
        <v>22</v>
      </c>
      <c r="F19" s="11" t="s">
        <v>23</v>
      </c>
      <c r="G19" s="11" t="s">
        <v>19</v>
      </c>
      <c r="H19" s="11" t="s">
        <v>38</v>
      </c>
      <c r="I19" s="11" t="s">
        <v>42</v>
      </c>
    </row>
    <row r="20" customFormat="false" ht="15" hidden="false" customHeight="false" outlineLevel="0" collapsed="false">
      <c r="A20" s="12" t="s">
        <v>152</v>
      </c>
      <c r="B20" s="41" t="n">
        <v>0.28</v>
      </c>
      <c r="C20" s="15" t="n">
        <v>11420000</v>
      </c>
      <c r="D20" s="15" t="n">
        <v>328600</v>
      </c>
      <c r="E20" s="16" t="n">
        <f aca="false">D20/C20</f>
        <v>0.0287740805604203</v>
      </c>
      <c r="F20" s="15" t="n">
        <v>10800</v>
      </c>
      <c r="G20" s="14" t="n">
        <v>5.82</v>
      </c>
      <c r="H20" s="32" t="n">
        <f aca="false">B20*892000/D20</f>
        <v>0.760073037127206</v>
      </c>
      <c r="I20" s="32" t="n">
        <f aca="false">B20*892000/F20</f>
        <v>23.1259259259259</v>
      </c>
    </row>
    <row r="21" customFormat="false" ht="15" hidden="false" customHeight="false" outlineLevel="0" collapsed="false">
      <c r="A21" s="17" t="s">
        <v>153</v>
      </c>
      <c r="B21" s="42" t="n">
        <v>0.18</v>
      </c>
      <c r="C21" s="20" t="n">
        <v>9250000</v>
      </c>
      <c r="D21" s="20" t="n">
        <v>218400</v>
      </c>
      <c r="E21" s="21" t="n">
        <f aca="false">D21/C21</f>
        <v>0.0236108108108108</v>
      </c>
      <c r="F21" s="20" t="n">
        <v>6150</v>
      </c>
      <c r="G21" s="19" t="n">
        <v>5.15</v>
      </c>
      <c r="H21" s="40" t="n">
        <f aca="false">B21*892000/D21</f>
        <v>0.735164835164835</v>
      </c>
      <c r="I21" s="40" t="n">
        <f aca="false">B21*892000/F21</f>
        <v>26.1073170731707</v>
      </c>
    </row>
    <row r="22" customFormat="false" ht="15" hidden="false" customHeight="false" outlineLevel="0" collapsed="false">
      <c r="A22" s="12" t="s">
        <v>154</v>
      </c>
      <c r="B22" s="41" t="n">
        <v>0.14</v>
      </c>
      <c r="C22" s="15" t="n">
        <v>8120000</v>
      </c>
      <c r="D22" s="15" t="n">
        <v>195200</v>
      </c>
      <c r="E22" s="16" t="n">
        <f aca="false">D22/C22</f>
        <v>0.0240394088669951</v>
      </c>
      <c r="F22" s="15" t="n">
        <v>4820</v>
      </c>
      <c r="G22" s="14" t="n">
        <v>5.38</v>
      </c>
      <c r="H22" s="32" t="n">
        <f aca="false">B22*892000/D22</f>
        <v>0.639754098360656</v>
      </c>
      <c r="I22" s="32" t="n">
        <f aca="false">B22*892000/F22</f>
        <v>25.9087136929461</v>
      </c>
    </row>
    <row r="23" customFormat="false" ht="15" hidden="false" customHeight="false" outlineLevel="0" collapsed="false">
      <c r="A23" s="17" t="s">
        <v>155</v>
      </c>
      <c r="B23" s="42" t="n">
        <v>0.22</v>
      </c>
      <c r="C23" s="20" t="n">
        <v>10580000</v>
      </c>
      <c r="D23" s="20" t="n">
        <v>312400</v>
      </c>
      <c r="E23" s="21" t="n">
        <f aca="false">D23/C23</f>
        <v>0.0295274102079395</v>
      </c>
      <c r="F23" s="20" t="n">
        <v>9650</v>
      </c>
      <c r="G23" s="19" t="n">
        <v>5.45</v>
      </c>
      <c r="H23" s="40" t="n">
        <f aca="false">B23*892000/D23</f>
        <v>0.628169014084507</v>
      </c>
      <c r="I23" s="40" t="n">
        <f aca="false">B23*892000/F23</f>
        <v>20.3357512953368</v>
      </c>
    </row>
    <row r="24" customFormat="false" ht="23.85" hidden="false" customHeight="false" outlineLevel="0" collapsed="false">
      <c r="A24" s="12" t="s">
        <v>156</v>
      </c>
      <c r="B24" s="41" t="n">
        <v>0.06</v>
      </c>
      <c r="C24" s="15" t="n">
        <v>3640000</v>
      </c>
      <c r="D24" s="15" t="n">
        <v>98200</v>
      </c>
      <c r="E24" s="16" t="n">
        <f aca="false">D24/C24</f>
        <v>0.026978021978022</v>
      </c>
      <c r="F24" s="15" t="n">
        <v>3280</v>
      </c>
      <c r="G24" s="14" t="n">
        <v>6.12</v>
      </c>
      <c r="H24" s="32" t="n">
        <f aca="false">B24*892000/D24</f>
        <v>0.545010183299389</v>
      </c>
      <c r="I24" s="32" t="n">
        <f aca="false">B24*892000/F24</f>
        <v>16.3170731707317</v>
      </c>
    </row>
    <row r="25" customFormat="false" ht="15" hidden="false" customHeight="false" outlineLevel="0" collapsed="false">
      <c r="A25" s="17" t="s">
        <v>157</v>
      </c>
      <c r="B25" s="42" t="n">
        <v>0.04</v>
      </c>
      <c r="C25" s="20" t="n">
        <v>2180000</v>
      </c>
      <c r="D25" s="20" t="n">
        <v>52800</v>
      </c>
      <c r="E25" s="21" t="n">
        <f aca="false">D25/C25</f>
        <v>0.0242201834862385</v>
      </c>
      <c r="F25" s="20" t="n">
        <v>1420</v>
      </c>
      <c r="G25" s="19" t="n">
        <v>4.28</v>
      </c>
      <c r="H25" s="40" t="n">
        <f aca="false">B25*892000/D25</f>
        <v>0.675757575757576</v>
      </c>
      <c r="I25" s="40" t="n">
        <f aca="false">B25*892000/F25</f>
        <v>25.1267605633803</v>
      </c>
    </row>
    <row r="26" customFormat="false" ht="15" hidden="false" customHeight="false" outlineLevel="0" collapsed="false">
      <c r="A26" s="12" t="s">
        <v>158</v>
      </c>
      <c r="B26" s="41" t="n">
        <v>0.05</v>
      </c>
      <c r="C26" s="15" t="n">
        <v>2450000</v>
      </c>
      <c r="D26" s="15" t="n">
        <v>56200</v>
      </c>
      <c r="E26" s="16" t="n">
        <f aca="false">D26/C26</f>
        <v>0.0229387755102041</v>
      </c>
      <c r="F26" s="15" t="n">
        <v>1540</v>
      </c>
      <c r="G26" s="14" t="n">
        <v>3.85</v>
      </c>
      <c r="H26" s="32" t="n">
        <f aca="false">B26*892000/D26</f>
        <v>0.793594306049822</v>
      </c>
      <c r="I26" s="32" t="n">
        <f aca="false">B26*892000/F26</f>
        <v>28.961038961039</v>
      </c>
    </row>
    <row r="27" customFormat="false" ht="15" hidden="false" customHeight="false" outlineLevel="0" collapsed="false">
      <c r="A27" s="17" t="s">
        <v>159</v>
      </c>
      <c r="B27" s="42" t="n">
        <v>0.03</v>
      </c>
      <c r="C27" s="20" t="n">
        <v>880000</v>
      </c>
      <c r="D27" s="20" t="n">
        <v>23800</v>
      </c>
      <c r="E27" s="21" t="n">
        <f aca="false">D27/C27</f>
        <v>0.0270454545454545</v>
      </c>
      <c r="F27" s="20" t="n">
        <v>800</v>
      </c>
      <c r="G27" s="19" t="n">
        <v>3.52</v>
      </c>
      <c r="H27" s="40" t="n">
        <f aca="false">B27*892000/D27</f>
        <v>1.12436974789916</v>
      </c>
      <c r="I27" s="40" t="n">
        <f aca="false">B27*892000/F27</f>
        <v>33.45</v>
      </c>
    </row>
  </sheetData>
  <mergeCells count="4">
    <mergeCell ref="A1:I1"/>
    <mergeCell ref="A3:I3"/>
    <mergeCell ref="A12:I12"/>
    <mergeCell ref="A18:I18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877F2"/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4" topLeftCell="B5" activePane="bottomRight" state="frozen"/>
      <selection pane="topLeft" activeCell="A1" activeCellId="0" sqref="A1"/>
      <selection pane="topRight" activeCell="B1" activeCellId="0" sqref="B1"/>
      <selection pane="bottomLeft" activeCell="A5" activeCellId="0" sqref="A5"/>
      <selection pane="bottomRigh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22"/>
    <col collapsed="false" customWidth="true" hidden="false" outlineLevel="0" max="3" min="2" style="0" width="14"/>
    <col collapsed="false" customWidth="true" hidden="false" outlineLevel="0" max="4" min="4" style="0" width="12"/>
    <col collapsed="false" customWidth="true" hidden="false" outlineLevel="0" max="7" min="5" style="0" width="10"/>
    <col collapsed="false" customWidth="true" hidden="false" outlineLevel="0" max="8" min="8" style="0" width="12"/>
    <col collapsed="false" customWidth="true" hidden="false" outlineLevel="0" max="10" min="9" style="0" width="16"/>
  </cols>
  <sheetData>
    <row r="1" customFormat="false" ht="37.5" hidden="false" customHeight="true" outlineLevel="0" collapsed="false">
      <c r="A1" s="27" t="s">
        <v>160</v>
      </c>
      <c r="B1" s="27"/>
      <c r="C1" s="27"/>
      <c r="D1" s="27"/>
      <c r="E1" s="27"/>
      <c r="F1" s="27"/>
      <c r="G1" s="27"/>
      <c r="H1" s="27"/>
      <c r="I1" s="27"/>
      <c r="J1" s="27"/>
    </row>
    <row r="3" customFormat="false" ht="15" hidden="false" customHeight="false" outlineLevel="0" collapsed="false">
      <c r="A3" s="3" t="s">
        <v>161</v>
      </c>
      <c r="B3" s="3"/>
      <c r="C3" s="3"/>
      <c r="D3" s="3"/>
      <c r="E3" s="3"/>
      <c r="F3" s="3"/>
      <c r="G3" s="3"/>
      <c r="H3" s="3"/>
      <c r="I3" s="3"/>
      <c r="J3" s="3"/>
    </row>
    <row r="4" customFormat="false" ht="23.85" hidden="false" customHeight="false" outlineLevel="0" collapsed="false">
      <c r="A4" s="11" t="s">
        <v>162</v>
      </c>
      <c r="B4" s="11" t="s">
        <v>139</v>
      </c>
      <c r="C4" s="11" t="s">
        <v>20</v>
      </c>
      <c r="D4" s="11" t="s">
        <v>21</v>
      </c>
      <c r="E4" s="11" t="s">
        <v>22</v>
      </c>
      <c r="F4" s="11" t="s">
        <v>23</v>
      </c>
      <c r="G4" s="11" t="s">
        <v>19</v>
      </c>
      <c r="H4" s="11" t="s">
        <v>38</v>
      </c>
      <c r="I4" s="11" t="s">
        <v>163</v>
      </c>
      <c r="J4" s="11" t="s">
        <v>164</v>
      </c>
    </row>
    <row r="5" customFormat="false" ht="23.85" hidden="false" customHeight="false" outlineLevel="0" collapsed="false">
      <c r="A5" s="12" t="s">
        <v>165</v>
      </c>
      <c r="B5" s="41" t="n">
        <v>0.3</v>
      </c>
      <c r="C5" s="15" t="n">
        <v>14560000</v>
      </c>
      <c r="D5" s="15" t="n">
        <v>412800</v>
      </c>
      <c r="E5" s="16" t="n">
        <f aca="false">D5/C5</f>
        <v>0.0283516483516484</v>
      </c>
      <c r="F5" s="15" t="n">
        <v>12200</v>
      </c>
      <c r="G5" s="14" t="n">
        <v>5.48</v>
      </c>
      <c r="H5" s="32" t="n">
        <f aca="false">B5*892000/D5</f>
        <v>0.648255813953488</v>
      </c>
      <c r="I5" s="43" t="n">
        <v>0.032</v>
      </c>
      <c r="J5" s="44" t="s">
        <v>166</v>
      </c>
    </row>
    <row r="6" customFormat="false" ht="15" hidden="false" customHeight="false" outlineLevel="0" collapsed="false">
      <c r="A6" s="17" t="s">
        <v>167</v>
      </c>
      <c r="B6" s="42" t="n">
        <v>0.25</v>
      </c>
      <c r="C6" s="20" t="n">
        <v>12130000</v>
      </c>
      <c r="D6" s="20" t="n">
        <v>348200</v>
      </c>
      <c r="E6" s="21" t="n">
        <f aca="false">D6/C6</f>
        <v>0.0287056883759275</v>
      </c>
      <c r="F6" s="20" t="n">
        <v>10650</v>
      </c>
      <c r="G6" s="19" t="n">
        <v>5.72</v>
      </c>
      <c r="H6" s="40" t="n">
        <f aca="false">B6*892000/D6</f>
        <v>0.640436530729466</v>
      </c>
      <c r="I6" s="45" t="n">
        <v>0.038</v>
      </c>
      <c r="J6" s="46" t="s">
        <v>166</v>
      </c>
    </row>
    <row r="7" customFormat="false" ht="15" hidden="false" customHeight="false" outlineLevel="0" collapsed="false">
      <c r="A7" s="12" t="s">
        <v>168</v>
      </c>
      <c r="B7" s="41" t="n">
        <v>0.22</v>
      </c>
      <c r="C7" s="15" t="n">
        <v>10670000</v>
      </c>
      <c r="D7" s="15" t="n">
        <v>258400</v>
      </c>
      <c r="E7" s="16" t="n">
        <f aca="false">D7/C7</f>
        <v>0.0242174320524836</v>
      </c>
      <c r="F7" s="15" t="n">
        <v>7520</v>
      </c>
      <c r="G7" s="14" t="n">
        <v>5.15</v>
      </c>
      <c r="H7" s="32" t="n">
        <f aca="false">B7*892000/D7</f>
        <v>0.759442724458204</v>
      </c>
      <c r="I7" s="43" t="n">
        <v>0.028</v>
      </c>
      <c r="J7" s="15" t="n">
        <v>4280000</v>
      </c>
    </row>
    <row r="8" customFormat="false" ht="15" hidden="false" customHeight="false" outlineLevel="0" collapsed="false">
      <c r="A8" s="17" t="s">
        <v>169</v>
      </c>
      <c r="B8" s="42" t="n">
        <v>0.13</v>
      </c>
      <c r="C8" s="20" t="n">
        <v>6310000</v>
      </c>
      <c r="D8" s="20" t="n">
        <v>168200</v>
      </c>
      <c r="E8" s="21" t="n">
        <f aca="false">D8/C8</f>
        <v>0.0266561014263075</v>
      </c>
      <c r="F8" s="20" t="n">
        <v>4890</v>
      </c>
      <c r="G8" s="19" t="n">
        <v>5.62</v>
      </c>
      <c r="H8" s="40" t="n">
        <f aca="false">B8*892000/D8</f>
        <v>0.689417360285375</v>
      </c>
      <c r="I8" s="45" t="n">
        <v>0.042</v>
      </c>
      <c r="J8" s="20" t="n">
        <v>3520000</v>
      </c>
    </row>
    <row r="9" customFormat="false" ht="15" hidden="false" customHeight="false" outlineLevel="0" collapsed="false">
      <c r="A9" s="12" t="s">
        <v>170</v>
      </c>
      <c r="B9" s="41" t="n">
        <v>0.07</v>
      </c>
      <c r="C9" s="15" t="n">
        <v>3400000</v>
      </c>
      <c r="D9" s="15" t="n">
        <v>68400</v>
      </c>
      <c r="E9" s="16" t="n">
        <f aca="false">D9/C9</f>
        <v>0.0201176470588235</v>
      </c>
      <c r="F9" s="15" t="n">
        <v>2280</v>
      </c>
      <c r="G9" s="14" t="n">
        <v>5.85</v>
      </c>
      <c r="H9" s="32" t="n">
        <f aca="false">B9*892000/D9</f>
        <v>0.912865497076024</v>
      </c>
      <c r="I9" s="43" t="n">
        <v>0.025</v>
      </c>
      <c r="J9" s="44" t="s">
        <v>166</v>
      </c>
    </row>
    <row r="10" customFormat="false" ht="23.85" hidden="false" customHeight="false" outlineLevel="0" collapsed="false">
      <c r="A10" s="17" t="s">
        <v>171</v>
      </c>
      <c r="B10" s="42" t="n">
        <v>0.03</v>
      </c>
      <c r="C10" s="20" t="n">
        <v>1450000</v>
      </c>
      <c r="D10" s="20" t="n">
        <v>29600</v>
      </c>
      <c r="E10" s="21" t="n">
        <f aca="false">D10/C10</f>
        <v>0.0204137931034483</v>
      </c>
      <c r="F10" s="20" t="n">
        <v>920</v>
      </c>
      <c r="G10" s="19" t="n">
        <v>6.24</v>
      </c>
      <c r="H10" s="40" t="n">
        <f aca="false">B10*892000/D10</f>
        <v>0.904054054054054</v>
      </c>
      <c r="I10" s="45" t="n">
        <v>0.018</v>
      </c>
      <c r="J10" s="46" t="s">
        <v>166</v>
      </c>
    </row>
    <row r="13" customFormat="false" ht="15" hidden="false" customHeight="false" outlineLevel="0" collapsed="false">
      <c r="A13" s="3" t="s">
        <v>172</v>
      </c>
      <c r="B13" s="3"/>
      <c r="C13" s="3"/>
      <c r="D13" s="3"/>
      <c r="E13" s="3"/>
      <c r="F13" s="3"/>
      <c r="G13" s="3"/>
      <c r="H13" s="3"/>
      <c r="I13" s="3"/>
      <c r="J13" s="3"/>
    </row>
    <row r="14" customFormat="false" ht="23.85" hidden="false" customHeight="false" outlineLevel="0" collapsed="false">
      <c r="A14" s="11" t="s">
        <v>173</v>
      </c>
      <c r="B14" s="11" t="s">
        <v>174</v>
      </c>
      <c r="C14" s="11" t="s">
        <v>175</v>
      </c>
      <c r="D14" s="11" t="s">
        <v>20</v>
      </c>
      <c r="E14" s="11" t="s">
        <v>21</v>
      </c>
      <c r="F14" s="11" t="s">
        <v>22</v>
      </c>
      <c r="G14" s="11" t="s">
        <v>23</v>
      </c>
      <c r="H14" s="11" t="s">
        <v>41</v>
      </c>
      <c r="I14" s="11" t="s">
        <v>19</v>
      </c>
      <c r="J14" s="11" t="s">
        <v>176</v>
      </c>
    </row>
    <row r="15" customFormat="false" ht="23.85" hidden="false" customHeight="false" outlineLevel="0" collapsed="false">
      <c r="A15" s="12" t="s">
        <v>177</v>
      </c>
      <c r="B15" s="29" t="s">
        <v>178</v>
      </c>
      <c r="C15" s="29" t="s">
        <v>179</v>
      </c>
      <c r="D15" s="15" t="n">
        <v>1420000</v>
      </c>
      <c r="E15" s="15" t="n">
        <v>42800</v>
      </c>
      <c r="F15" s="16" t="n">
        <f aca="false">E15/D15</f>
        <v>0.0301408450704225</v>
      </c>
      <c r="G15" s="15" t="n">
        <v>1680</v>
      </c>
      <c r="H15" s="13" t="n">
        <v>258200</v>
      </c>
      <c r="I15" s="14" t="n">
        <f aca="false">H15/(H15/6.5)</f>
        <v>6.5</v>
      </c>
      <c r="J15" s="47" t="s">
        <v>180</v>
      </c>
    </row>
    <row r="16" customFormat="false" ht="23.85" hidden="false" customHeight="false" outlineLevel="0" collapsed="false">
      <c r="A16" s="17" t="s">
        <v>181</v>
      </c>
      <c r="B16" s="48" t="s">
        <v>182</v>
      </c>
      <c r="C16" s="48" t="s">
        <v>183</v>
      </c>
      <c r="D16" s="20" t="n">
        <v>1850000</v>
      </c>
      <c r="E16" s="20" t="n">
        <v>48200</v>
      </c>
      <c r="F16" s="21" t="n">
        <f aca="false">E16/D16</f>
        <v>0.0260540540540541</v>
      </c>
      <c r="G16" s="20" t="n">
        <v>1520</v>
      </c>
      <c r="H16" s="18" t="n">
        <v>228600</v>
      </c>
      <c r="I16" s="19" t="n">
        <f aca="false">H16/(H16/6.5)</f>
        <v>6.5</v>
      </c>
      <c r="J16" s="49" t="s">
        <v>180</v>
      </c>
    </row>
    <row r="17" customFormat="false" ht="23.85" hidden="false" customHeight="false" outlineLevel="0" collapsed="false">
      <c r="A17" s="12" t="s">
        <v>184</v>
      </c>
      <c r="B17" s="29" t="s">
        <v>185</v>
      </c>
      <c r="C17" s="29" t="s">
        <v>186</v>
      </c>
      <c r="D17" s="15" t="n">
        <v>680000</v>
      </c>
      <c r="E17" s="15" t="n">
        <v>22400</v>
      </c>
      <c r="F17" s="16" t="n">
        <f aca="false">E17/D17</f>
        <v>0.0329411764705882</v>
      </c>
      <c r="G17" s="15" t="n">
        <v>820</v>
      </c>
      <c r="H17" s="13" t="n">
        <v>118600</v>
      </c>
      <c r="I17" s="14" t="n">
        <f aca="false">H17/(H17/6.5)</f>
        <v>6.5</v>
      </c>
      <c r="J17" s="47" t="s">
        <v>180</v>
      </c>
    </row>
    <row r="18" customFormat="false" ht="15" hidden="false" customHeight="false" outlineLevel="0" collapsed="false">
      <c r="A18" s="17" t="s">
        <v>187</v>
      </c>
      <c r="B18" s="48" t="s">
        <v>188</v>
      </c>
      <c r="C18" s="48" t="s">
        <v>179</v>
      </c>
      <c r="D18" s="20" t="n">
        <v>2150000</v>
      </c>
      <c r="E18" s="20" t="n">
        <v>58200</v>
      </c>
      <c r="F18" s="21" t="n">
        <f aca="false">E18/D18</f>
        <v>0.0270697674418605</v>
      </c>
      <c r="G18" s="20" t="n">
        <v>1850</v>
      </c>
      <c r="H18" s="18" t="n">
        <v>265400</v>
      </c>
      <c r="I18" s="19" t="n">
        <f aca="false">H18/(H18/6.5)</f>
        <v>6.5</v>
      </c>
      <c r="J18" s="49" t="s">
        <v>189</v>
      </c>
    </row>
    <row r="19" customFormat="false" ht="23.85" hidden="false" customHeight="false" outlineLevel="0" collapsed="false">
      <c r="A19" s="12" t="s">
        <v>190</v>
      </c>
      <c r="B19" s="29" t="s">
        <v>178</v>
      </c>
      <c r="C19" s="29" t="s">
        <v>183</v>
      </c>
      <c r="D19" s="15" t="n">
        <v>1620000</v>
      </c>
      <c r="E19" s="15" t="n">
        <v>44800</v>
      </c>
      <c r="F19" s="16" t="n">
        <f aca="false">E19/D19</f>
        <v>0.0276543209876543</v>
      </c>
      <c r="G19" s="15" t="n">
        <v>1380</v>
      </c>
      <c r="H19" s="13" t="n">
        <v>196200</v>
      </c>
      <c r="I19" s="14" t="n">
        <f aca="false">H19/(H19/6.5)</f>
        <v>6.5</v>
      </c>
      <c r="J19" s="47" t="s">
        <v>189</v>
      </c>
    </row>
    <row r="20" customFormat="false" ht="23.85" hidden="false" customHeight="false" outlineLevel="0" collapsed="false">
      <c r="A20" s="17" t="s">
        <v>191</v>
      </c>
      <c r="B20" s="48" t="s">
        <v>188</v>
      </c>
      <c r="C20" s="48" t="s">
        <v>192</v>
      </c>
      <c r="D20" s="20" t="n">
        <v>1980000</v>
      </c>
      <c r="E20" s="20" t="n">
        <v>52400</v>
      </c>
      <c r="F20" s="21" t="n">
        <f aca="false">E20/D20</f>
        <v>0.0264646464646465</v>
      </c>
      <c r="G20" s="20" t="n">
        <v>1240</v>
      </c>
      <c r="H20" s="18" t="n">
        <v>172800</v>
      </c>
      <c r="I20" s="19" t="n">
        <f aca="false">H20/(H20/6.5)</f>
        <v>6.5</v>
      </c>
      <c r="J20" s="49" t="s">
        <v>189</v>
      </c>
    </row>
    <row r="21" customFormat="false" ht="23.85" hidden="false" customHeight="false" outlineLevel="0" collapsed="false">
      <c r="A21" s="12" t="s">
        <v>193</v>
      </c>
      <c r="B21" s="29" t="s">
        <v>194</v>
      </c>
      <c r="C21" s="29" t="s">
        <v>54</v>
      </c>
      <c r="D21" s="15" t="n">
        <v>820000</v>
      </c>
      <c r="E21" s="15" t="n">
        <v>25600</v>
      </c>
      <c r="F21" s="16" t="n">
        <f aca="false">E21/D21</f>
        <v>0.031219512195122</v>
      </c>
      <c r="G21" s="15" t="n">
        <v>680</v>
      </c>
      <c r="H21" s="13" t="n">
        <v>94500</v>
      </c>
      <c r="I21" s="14" t="n">
        <f aca="false">H21/(H21/6.5)</f>
        <v>6.5</v>
      </c>
      <c r="J21" s="47" t="s">
        <v>189</v>
      </c>
    </row>
    <row r="22" customFormat="false" ht="23.85" hidden="false" customHeight="false" outlineLevel="0" collapsed="false">
      <c r="A22" s="17" t="s">
        <v>195</v>
      </c>
      <c r="B22" s="48" t="s">
        <v>196</v>
      </c>
      <c r="C22" s="48" t="s">
        <v>92</v>
      </c>
      <c r="D22" s="20" t="n">
        <v>1450000</v>
      </c>
      <c r="E22" s="20" t="n">
        <v>38200</v>
      </c>
      <c r="F22" s="21" t="n">
        <f aca="false">E22/D22</f>
        <v>0.0263448275862069</v>
      </c>
      <c r="G22" s="20" t="n">
        <v>1020</v>
      </c>
      <c r="H22" s="18" t="n">
        <v>138600</v>
      </c>
      <c r="I22" s="19" t="n">
        <f aca="false">H22/(H22/6.5)</f>
        <v>6.5</v>
      </c>
      <c r="J22" s="49" t="s">
        <v>197</v>
      </c>
    </row>
    <row r="23" customFormat="false" ht="23.85" hidden="false" customHeight="false" outlineLevel="0" collapsed="false">
      <c r="A23" s="12" t="s">
        <v>198</v>
      </c>
      <c r="B23" s="29" t="s">
        <v>199</v>
      </c>
      <c r="C23" s="29" t="s">
        <v>200</v>
      </c>
      <c r="D23" s="15" t="n">
        <v>680000</v>
      </c>
      <c r="E23" s="15" t="n">
        <v>18400</v>
      </c>
      <c r="F23" s="16" t="n">
        <f aca="false">E23/D23</f>
        <v>0.0270588235294118</v>
      </c>
      <c r="G23" s="15" t="n">
        <v>620</v>
      </c>
      <c r="H23" s="13" t="n">
        <v>84200</v>
      </c>
      <c r="I23" s="14" t="n">
        <f aca="false">H23/(H23/6.5)</f>
        <v>6.5</v>
      </c>
      <c r="J23" s="47" t="s">
        <v>197</v>
      </c>
    </row>
    <row r="24" customFormat="false" ht="23.85" hidden="false" customHeight="false" outlineLevel="0" collapsed="false">
      <c r="A24" s="17" t="s">
        <v>201</v>
      </c>
      <c r="B24" s="48" t="s">
        <v>178</v>
      </c>
      <c r="C24" s="48" t="s">
        <v>202</v>
      </c>
      <c r="D24" s="20" t="n">
        <v>920000</v>
      </c>
      <c r="E24" s="20" t="n">
        <v>28400</v>
      </c>
      <c r="F24" s="21" t="n">
        <f aca="false">E24/D24</f>
        <v>0.0308695652173913</v>
      </c>
      <c r="G24" s="20" t="n">
        <v>680</v>
      </c>
      <c r="H24" s="18" t="n">
        <v>88600</v>
      </c>
      <c r="I24" s="19" t="n">
        <f aca="false">H24/(H24/6.5)</f>
        <v>6.5</v>
      </c>
      <c r="J24" s="49" t="s">
        <v>197</v>
      </c>
    </row>
  </sheetData>
  <mergeCells count="3">
    <mergeCell ref="A1:J1"/>
    <mergeCell ref="A3:J3"/>
    <mergeCell ref="A13:J13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877F2"/>
    <pageSetUpPr fitToPage="false"/>
  </sheetPr>
  <dimension ref="A1:D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6"/>
    <col collapsed="false" customWidth="true" hidden="false" outlineLevel="0" max="2" min="2" style="0" width="30"/>
    <col collapsed="false" customWidth="true" hidden="false" outlineLevel="0" max="4" min="3" style="0" width="60"/>
  </cols>
  <sheetData>
    <row r="1" customFormat="false" ht="37.5" hidden="false" customHeight="true" outlineLevel="0" collapsed="false">
      <c r="A1" s="27" t="s">
        <v>203</v>
      </c>
      <c r="B1" s="27"/>
      <c r="C1" s="27"/>
      <c r="D1" s="27"/>
    </row>
    <row r="3" customFormat="false" ht="27.75" hidden="false" customHeight="true" outlineLevel="0" collapsed="false">
      <c r="A3" s="50" t="s">
        <v>204</v>
      </c>
      <c r="B3" s="50"/>
      <c r="C3" s="50"/>
      <c r="D3" s="50"/>
    </row>
    <row r="4" customFormat="false" ht="15" hidden="false" customHeight="false" outlineLevel="0" collapsed="false">
      <c r="A4" s="11" t="s">
        <v>205</v>
      </c>
      <c r="B4" s="11" t="s">
        <v>206</v>
      </c>
      <c r="C4" s="11" t="s">
        <v>207</v>
      </c>
      <c r="D4" s="11" t="s">
        <v>208</v>
      </c>
    </row>
    <row r="5" customFormat="false" ht="51.75" hidden="false" customHeight="true" outlineLevel="0" collapsed="false">
      <c r="A5" s="47" t="n">
        <v>1</v>
      </c>
      <c r="B5" s="12" t="s">
        <v>209</v>
      </c>
      <c r="C5" s="29" t="s">
        <v>210</v>
      </c>
      <c r="D5" s="29" t="s">
        <v>211</v>
      </c>
    </row>
    <row r="6" customFormat="false" ht="51.75" hidden="false" customHeight="true" outlineLevel="0" collapsed="false">
      <c r="A6" s="49" t="n">
        <v>2</v>
      </c>
      <c r="B6" s="17" t="s">
        <v>33</v>
      </c>
      <c r="C6" s="48" t="s">
        <v>212</v>
      </c>
      <c r="D6" s="48" t="s">
        <v>213</v>
      </c>
    </row>
    <row r="7" customFormat="false" ht="51.75" hidden="false" customHeight="true" outlineLevel="0" collapsed="false">
      <c r="A7" s="47" t="n">
        <v>3</v>
      </c>
      <c r="B7" s="12" t="s">
        <v>151</v>
      </c>
      <c r="C7" s="29" t="s">
        <v>214</v>
      </c>
      <c r="D7" s="29" t="s">
        <v>215</v>
      </c>
    </row>
    <row r="8" customFormat="false" ht="51.75" hidden="false" customHeight="true" outlineLevel="0" collapsed="false">
      <c r="A8" s="49" t="n">
        <v>4</v>
      </c>
      <c r="B8" s="17" t="s">
        <v>174</v>
      </c>
      <c r="C8" s="48" t="s">
        <v>216</v>
      </c>
      <c r="D8" s="48" t="s">
        <v>217</v>
      </c>
    </row>
    <row r="9" customFormat="false" ht="51.75" hidden="false" customHeight="true" outlineLevel="0" collapsed="false">
      <c r="A9" s="47" t="n">
        <v>5</v>
      </c>
      <c r="B9" s="12" t="s">
        <v>218</v>
      </c>
      <c r="C9" s="29" t="s">
        <v>219</v>
      </c>
      <c r="D9" s="29" t="s">
        <v>220</v>
      </c>
    </row>
    <row r="11" customFormat="false" ht="27.75" hidden="false" customHeight="true" outlineLevel="0" collapsed="false">
      <c r="A11" s="50" t="s">
        <v>221</v>
      </c>
      <c r="B11" s="50"/>
      <c r="C11" s="50"/>
      <c r="D11" s="50"/>
    </row>
    <row r="12" customFormat="false" ht="15" hidden="false" customHeight="false" outlineLevel="0" collapsed="false">
      <c r="A12" s="11" t="s">
        <v>205</v>
      </c>
      <c r="B12" s="11" t="s">
        <v>206</v>
      </c>
      <c r="C12" s="11" t="s">
        <v>207</v>
      </c>
      <c r="D12" s="11" t="s">
        <v>208</v>
      </c>
    </row>
    <row r="13" customFormat="false" ht="51.75" hidden="false" customHeight="true" outlineLevel="0" collapsed="false">
      <c r="A13" s="47" t="n">
        <v>1</v>
      </c>
      <c r="B13" s="12" t="s">
        <v>179</v>
      </c>
      <c r="C13" s="29" t="s">
        <v>222</v>
      </c>
      <c r="D13" s="29" t="s">
        <v>223</v>
      </c>
    </row>
    <row r="14" customFormat="false" ht="51.75" hidden="false" customHeight="true" outlineLevel="0" collapsed="false">
      <c r="A14" s="49" t="n">
        <v>2</v>
      </c>
      <c r="B14" s="17" t="s">
        <v>186</v>
      </c>
      <c r="C14" s="48" t="s">
        <v>224</v>
      </c>
      <c r="D14" s="48" t="s">
        <v>225</v>
      </c>
    </row>
    <row r="15" customFormat="false" ht="51.75" hidden="false" customHeight="true" outlineLevel="0" collapsed="false">
      <c r="A15" s="47" t="n">
        <v>3</v>
      </c>
      <c r="B15" s="12" t="s">
        <v>226</v>
      </c>
      <c r="C15" s="29" t="s">
        <v>227</v>
      </c>
      <c r="D15" s="29" t="s">
        <v>228</v>
      </c>
    </row>
    <row r="16" customFormat="false" ht="51.75" hidden="false" customHeight="true" outlineLevel="0" collapsed="false">
      <c r="A16" s="49" t="n">
        <v>4</v>
      </c>
      <c r="B16" s="17" t="s">
        <v>229</v>
      </c>
      <c r="C16" s="48" t="s">
        <v>230</v>
      </c>
      <c r="D16" s="48" t="s">
        <v>231</v>
      </c>
    </row>
    <row r="18" customFormat="false" ht="27.75" hidden="false" customHeight="true" outlineLevel="0" collapsed="false">
      <c r="A18" s="50" t="s">
        <v>232</v>
      </c>
      <c r="B18" s="50"/>
      <c r="C18" s="50"/>
      <c r="D18" s="50"/>
    </row>
    <row r="19" customFormat="false" ht="15" hidden="false" customHeight="false" outlineLevel="0" collapsed="false">
      <c r="A19" s="11" t="s">
        <v>205</v>
      </c>
      <c r="B19" s="11" t="s">
        <v>206</v>
      </c>
      <c r="C19" s="11" t="s">
        <v>207</v>
      </c>
      <c r="D19" s="11" t="s">
        <v>208</v>
      </c>
    </row>
    <row r="20" customFormat="false" ht="51.75" hidden="false" customHeight="true" outlineLevel="0" collapsed="false">
      <c r="A20" s="47" t="n">
        <v>1</v>
      </c>
      <c r="B20" s="12" t="s">
        <v>85</v>
      </c>
      <c r="C20" s="29" t="s">
        <v>233</v>
      </c>
      <c r="D20" s="29" t="s">
        <v>234</v>
      </c>
    </row>
    <row r="21" customFormat="false" ht="51.75" hidden="false" customHeight="true" outlineLevel="0" collapsed="false">
      <c r="A21" s="49" t="n">
        <v>2</v>
      </c>
      <c r="B21" s="17" t="s">
        <v>92</v>
      </c>
      <c r="C21" s="48" t="s">
        <v>235</v>
      </c>
      <c r="D21" s="48" t="s">
        <v>236</v>
      </c>
    </row>
    <row r="22" customFormat="false" ht="51.75" hidden="false" customHeight="true" outlineLevel="0" collapsed="false">
      <c r="A22" s="47" t="n">
        <v>3</v>
      </c>
      <c r="B22" s="12" t="s">
        <v>237</v>
      </c>
      <c r="C22" s="29" t="s">
        <v>238</v>
      </c>
      <c r="D22" s="29" t="s">
        <v>239</v>
      </c>
    </row>
    <row r="23" customFormat="false" ht="51.75" hidden="false" customHeight="true" outlineLevel="0" collapsed="false">
      <c r="A23" s="49" t="n">
        <v>4</v>
      </c>
      <c r="B23" s="17" t="s">
        <v>158</v>
      </c>
      <c r="C23" s="48" t="s">
        <v>240</v>
      </c>
      <c r="D23" s="48" t="s">
        <v>241</v>
      </c>
    </row>
    <row r="24" customFormat="false" ht="51.75" hidden="false" customHeight="true" outlineLevel="0" collapsed="false">
      <c r="A24" s="47" t="n">
        <v>5</v>
      </c>
      <c r="B24" s="12" t="s">
        <v>36</v>
      </c>
      <c r="C24" s="29" t="s">
        <v>242</v>
      </c>
      <c r="D24" s="29" t="s">
        <v>243</v>
      </c>
    </row>
    <row r="26" customFormat="false" ht="27.75" hidden="false" customHeight="true" outlineLevel="0" collapsed="false">
      <c r="A26" s="50" t="s">
        <v>244</v>
      </c>
      <c r="B26" s="50"/>
      <c r="C26" s="50"/>
      <c r="D26" s="50"/>
    </row>
    <row r="27" customFormat="false" ht="15" hidden="false" customHeight="false" outlineLevel="0" collapsed="false">
      <c r="A27" s="11" t="s">
        <v>205</v>
      </c>
      <c r="B27" s="11" t="s">
        <v>206</v>
      </c>
      <c r="C27" s="11" t="s">
        <v>207</v>
      </c>
      <c r="D27" s="11" t="s">
        <v>208</v>
      </c>
    </row>
    <row r="28" customFormat="false" ht="51.75" hidden="false" customHeight="true" outlineLevel="0" collapsed="false">
      <c r="A28" s="47" t="n">
        <v>1</v>
      </c>
      <c r="B28" s="12" t="s">
        <v>245</v>
      </c>
      <c r="C28" s="29" t="s">
        <v>246</v>
      </c>
      <c r="D28" s="29" t="s">
        <v>247</v>
      </c>
    </row>
    <row r="29" customFormat="false" ht="51.75" hidden="false" customHeight="true" outlineLevel="0" collapsed="false">
      <c r="A29" s="49" t="n">
        <v>2</v>
      </c>
      <c r="B29" s="17" t="s">
        <v>248</v>
      </c>
      <c r="C29" s="48" t="s">
        <v>249</v>
      </c>
      <c r="D29" s="48" t="s">
        <v>250</v>
      </c>
    </row>
    <row r="30" customFormat="false" ht="51.75" hidden="false" customHeight="true" outlineLevel="0" collapsed="false">
      <c r="A30" s="47" t="n">
        <v>3</v>
      </c>
      <c r="B30" s="12" t="s">
        <v>251</v>
      </c>
      <c r="C30" s="29" t="s">
        <v>252</v>
      </c>
      <c r="D30" s="29" t="s">
        <v>253</v>
      </c>
    </row>
    <row r="31" customFormat="false" ht="51.75" hidden="false" customHeight="true" outlineLevel="0" collapsed="false">
      <c r="A31" s="49" t="n">
        <v>4</v>
      </c>
      <c r="B31" s="17" t="s">
        <v>254</v>
      </c>
      <c r="C31" s="48" t="s">
        <v>255</v>
      </c>
      <c r="D31" s="48" t="s">
        <v>256</v>
      </c>
    </row>
    <row r="32" customFormat="false" ht="51.75" hidden="false" customHeight="true" outlineLevel="0" collapsed="false">
      <c r="A32" s="47" t="n">
        <v>5</v>
      </c>
      <c r="B32" s="12" t="s">
        <v>229</v>
      </c>
      <c r="C32" s="29" t="s">
        <v>257</v>
      </c>
      <c r="D32" s="29" t="s">
        <v>258</v>
      </c>
    </row>
    <row r="33" customFormat="false" ht="51.75" hidden="false" customHeight="true" outlineLevel="0" collapsed="false">
      <c r="A33" s="49" t="n">
        <v>6</v>
      </c>
      <c r="B33" s="17" t="s">
        <v>259</v>
      </c>
      <c r="C33" s="48" t="s">
        <v>260</v>
      </c>
      <c r="D33" s="48" t="s">
        <v>261</v>
      </c>
    </row>
  </sheetData>
  <mergeCells count="5">
    <mergeCell ref="A1:D1"/>
    <mergeCell ref="A3:D3"/>
    <mergeCell ref="A11:D11"/>
    <mergeCell ref="A18:D18"/>
    <mergeCell ref="A26:D26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2026-02-23T13:27:38Z</dcterms:created>
  <dc:creator>openpyxl</dc:creator>
  <dc:description/>
  <dc:language>en-US</dc:language>
  <cp:lastModifiedBy/>
  <dcterms:modified xsi:type="dcterms:W3CDTF">2026-02-23T13:27:38Z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